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90" windowWidth="18915" windowHeight="9750" activeTab="3"/>
  </bookViews>
  <sheets>
    <sheet name="Instructivo" sheetId="14" r:id="rId1"/>
    <sheet name="Cronograma" sheetId="13" r:id="rId2"/>
    <sheet name="Recurso humano" sheetId="8" r:id="rId3"/>
    <sheet name="Recursos Financieros" sheetId="9" r:id="rId4"/>
    <sheet name="Resumen Financiación" sheetId="15" r:id="rId5"/>
    <sheet name="Información a tener en cuenta " sheetId="16" r:id="rId6"/>
    <sheet name="Datos" sheetId="11" state="hidden" r:id="rId7"/>
  </sheets>
  <calcPr calcId="145621"/>
</workbook>
</file>

<file path=xl/calcChain.xml><?xml version="1.0" encoding="utf-8"?>
<calcChain xmlns="http://schemas.openxmlformats.org/spreadsheetml/2006/main">
  <c r="P28" i="9" l="1"/>
  <c r="P10" i="9"/>
  <c r="P5" i="9"/>
  <c r="H5" i="8" l="1"/>
  <c r="H6" i="8"/>
  <c r="H7" i="8"/>
  <c r="H8" i="8"/>
  <c r="H9" i="8"/>
  <c r="H10" i="8"/>
  <c r="H11" i="8"/>
  <c r="H12" i="8"/>
  <c r="H13" i="8"/>
  <c r="H14" i="8"/>
  <c r="H15" i="8"/>
  <c r="H16" i="8"/>
  <c r="H17" i="8"/>
  <c r="H18" i="8"/>
  <c r="H19" i="8"/>
  <c r="H20" i="8"/>
  <c r="H21" i="8"/>
  <c r="H22" i="8"/>
  <c r="H23" i="8"/>
  <c r="H24" i="8"/>
  <c r="H25" i="8"/>
  <c r="H26" i="8"/>
  <c r="H27" i="8"/>
  <c r="H28" i="8"/>
  <c r="L5" i="8"/>
  <c r="H4" i="8"/>
  <c r="L10" i="9" l="1"/>
  <c r="I10" i="9"/>
  <c r="G10" i="9"/>
  <c r="F10" i="9"/>
  <c r="E10" i="9"/>
  <c r="L28" i="9"/>
  <c r="I28" i="9"/>
  <c r="E28" i="9"/>
  <c r="F28" i="9"/>
  <c r="G28" i="9"/>
  <c r="D28" i="9"/>
  <c r="D5" i="9" l="1"/>
  <c r="L4" i="8" l="1"/>
  <c r="E32" i="9" l="1"/>
  <c r="F32" i="9"/>
  <c r="G32" i="9"/>
  <c r="I32" i="9"/>
  <c r="L32" i="9"/>
  <c r="L29" i="9"/>
  <c r="E29" i="9"/>
  <c r="F29" i="9"/>
  <c r="G29" i="9"/>
  <c r="I29" i="9"/>
  <c r="L24" i="9"/>
  <c r="E24" i="9"/>
  <c r="F24" i="9"/>
  <c r="G24" i="9"/>
  <c r="I24" i="9"/>
  <c r="I18" i="9"/>
  <c r="L18" i="9"/>
  <c r="E18" i="9"/>
  <c r="F18" i="9"/>
  <c r="G18" i="9"/>
  <c r="D11" i="9"/>
  <c r="E11" i="9"/>
  <c r="F11" i="9"/>
  <c r="G11" i="9"/>
  <c r="E15" i="9"/>
  <c r="F15" i="9"/>
  <c r="G15" i="9"/>
  <c r="I15" i="9"/>
  <c r="L15" i="9"/>
  <c r="L11" i="9"/>
  <c r="I11" i="9"/>
  <c r="D32" i="9"/>
  <c r="D29" i="9"/>
  <c r="D24" i="9"/>
  <c r="D18" i="9"/>
  <c r="D15" i="9"/>
  <c r="D10" i="9" l="1"/>
  <c r="H8" i="15"/>
  <c r="G8" i="15"/>
  <c r="F8" i="15"/>
  <c r="E8" i="15"/>
  <c r="D8" i="15"/>
  <c r="C8" i="15"/>
  <c r="D6" i="15"/>
  <c r="H5" i="15"/>
  <c r="G5" i="15"/>
  <c r="F5" i="15"/>
  <c r="E5" i="15"/>
  <c r="C17" i="15"/>
  <c r="E5" i="9" l="1"/>
  <c r="D5" i="15" s="1"/>
  <c r="D37" i="9" l="1"/>
  <c r="C5" i="15"/>
  <c r="H7" i="15"/>
  <c r="H6" i="15"/>
  <c r="L5" i="9"/>
  <c r="H9" i="15" l="1"/>
  <c r="L37" i="9"/>
  <c r="D7" i="15"/>
  <c r="D9" i="15" s="1"/>
  <c r="E7" i="15"/>
  <c r="F7" i="15"/>
  <c r="G7" i="15"/>
  <c r="E6" i="15"/>
  <c r="E9" i="15" s="1"/>
  <c r="F6" i="15"/>
  <c r="G6" i="15"/>
  <c r="G9" i="15" s="1"/>
  <c r="F5" i="9"/>
  <c r="G5" i="9"/>
  <c r="I5" i="9"/>
  <c r="F9" i="15" l="1"/>
  <c r="E37" i="9"/>
  <c r="C13" i="15" s="1"/>
  <c r="I37" i="9"/>
  <c r="C16" i="15" s="1"/>
  <c r="F37" i="9"/>
  <c r="C14" i="15" s="1"/>
  <c r="G37" i="9"/>
  <c r="C15" i="15" s="1"/>
  <c r="C7" i="15"/>
  <c r="C6" i="15"/>
  <c r="L6" i="8"/>
  <c r="L7" i="8"/>
  <c r="L8" i="8"/>
  <c r="L9" i="8"/>
  <c r="L10" i="8"/>
  <c r="L11" i="8"/>
  <c r="L12" i="8"/>
  <c r="L13" i="8"/>
  <c r="L14" i="8"/>
  <c r="L15" i="8"/>
  <c r="L16" i="8"/>
  <c r="L17" i="8"/>
  <c r="L18" i="8"/>
  <c r="L19" i="8"/>
  <c r="L20" i="8"/>
  <c r="L21" i="8"/>
  <c r="L22" i="8"/>
  <c r="L23" i="8"/>
  <c r="L24" i="8"/>
  <c r="L25" i="8"/>
  <c r="L26" i="8"/>
  <c r="L27" i="8"/>
  <c r="L28" i="8"/>
  <c r="C9" i="15" l="1"/>
  <c r="C12" i="15"/>
  <c r="P37" i="9" l="1"/>
  <c r="D38" i="9" s="1"/>
  <c r="G38" i="9" l="1"/>
  <c r="F38" i="9"/>
  <c r="P38" i="9"/>
  <c r="I38" i="9"/>
  <c r="E38" i="9"/>
  <c r="L38" i="9"/>
</calcChain>
</file>

<file path=xl/comments1.xml><?xml version="1.0" encoding="utf-8"?>
<comments xmlns="http://schemas.openxmlformats.org/spreadsheetml/2006/main">
  <authors>
    <author>Usuario</author>
  </authors>
  <commentList>
    <comment ref="C2" authorId="0">
      <text>
        <r>
          <rPr>
            <b/>
            <sz val="9"/>
            <color indexed="81"/>
            <rFont val="Tahoma"/>
            <family val="2"/>
          </rPr>
          <t>Usuario:</t>
        </r>
        <r>
          <rPr>
            <sz val="9"/>
            <color indexed="81"/>
            <rFont val="Tahoma"/>
            <family val="2"/>
          </rPr>
          <t xml:space="preserve">
Información precisa o nombre del recurso a costear.</t>
        </r>
      </text>
    </comment>
    <comment ref="D4" authorId="0">
      <text>
        <r>
          <rPr>
            <b/>
            <sz val="9"/>
            <color indexed="81"/>
            <rFont val="Tahoma"/>
            <family val="2"/>
          </rPr>
          <t>Usuario:</t>
        </r>
        <r>
          <rPr>
            <sz val="9"/>
            <color indexed="81"/>
            <rFont val="Tahoma"/>
            <family val="2"/>
          </rPr>
          <t xml:space="preserve">
Son los rubros existentes en cada institución
</t>
        </r>
      </text>
    </comment>
    <comment ref="H4" authorId="0">
      <text>
        <r>
          <rPr>
            <b/>
            <sz val="9"/>
            <color indexed="81"/>
            <rFont val="Tahoma"/>
            <family val="2"/>
          </rPr>
          <t>Usuario:</t>
        </r>
        <r>
          <rPr>
            <sz val="9"/>
            <color indexed="81"/>
            <rFont val="Tahoma"/>
            <family val="2"/>
          </rPr>
          <t xml:space="preserve">
Indicar cual sería la dependencia de la Universidad que aporta fondos, en caso de aplicar</t>
        </r>
      </text>
    </comment>
    <comment ref="I4" authorId="0">
      <text>
        <r>
          <rPr>
            <b/>
            <sz val="9"/>
            <color indexed="81"/>
            <rFont val="Tahoma"/>
            <family val="2"/>
          </rPr>
          <t>Usuario:</t>
        </r>
        <r>
          <rPr>
            <sz val="9"/>
            <color indexed="81"/>
            <rFont val="Tahoma"/>
            <family val="2"/>
          </rPr>
          <t xml:space="preserve">
Es necesario aclarar si el valor ingresa a la Universidad para su ejecución</t>
        </r>
      </text>
    </comment>
    <comment ref="J4" authorId="0">
      <text>
        <r>
          <rPr>
            <b/>
            <sz val="9"/>
            <color indexed="81"/>
            <rFont val="Tahoma"/>
            <family val="2"/>
          </rPr>
          <t>Usuario:</t>
        </r>
        <r>
          <rPr>
            <sz val="9"/>
            <color indexed="81"/>
            <rFont val="Tahoma"/>
            <family val="2"/>
          </rPr>
          <t xml:space="preserve">
Seleccione la opción adecuada, de acuerdo a la fuente que aporte al proyecto</t>
        </r>
      </text>
    </comment>
    <comment ref="K4" authorId="0">
      <text>
        <r>
          <rPr>
            <b/>
            <sz val="9"/>
            <color indexed="81"/>
            <rFont val="Tahoma"/>
            <family val="2"/>
          </rPr>
          <t>Usuario:</t>
        </r>
        <r>
          <rPr>
            <sz val="9"/>
            <color indexed="81"/>
            <rFont val="Tahoma"/>
            <family val="2"/>
          </rPr>
          <t xml:space="preserve">
Mencione la entidad que aporta recursos
</t>
        </r>
      </text>
    </comment>
    <comment ref="L4" authorId="0">
      <text>
        <r>
          <rPr>
            <b/>
            <sz val="9"/>
            <color indexed="81"/>
            <rFont val="Tahoma"/>
            <family val="2"/>
          </rPr>
          <t>Usuario:</t>
        </r>
        <r>
          <rPr>
            <sz val="9"/>
            <color indexed="81"/>
            <rFont val="Tahoma"/>
            <family val="2"/>
          </rPr>
          <t xml:space="preserve">
Es necesario aclarar si el valor ingresa a la Universidad para su ejecución</t>
        </r>
      </text>
    </comment>
    <comment ref="M4" authorId="0">
      <text>
        <r>
          <rPr>
            <b/>
            <sz val="9"/>
            <color indexed="81"/>
            <rFont val="Tahoma"/>
            <family val="2"/>
          </rPr>
          <t>Usuario:</t>
        </r>
        <r>
          <rPr>
            <sz val="9"/>
            <color indexed="81"/>
            <rFont val="Tahoma"/>
            <family val="2"/>
          </rPr>
          <t xml:space="preserve">
Seleccione la opción adecuada, de acuerdo a la fuente que aporte al proyecto</t>
        </r>
      </text>
    </comment>
    <comment ref="N4" authorId="0">
      <text>
        <r>
          <rPr>
            <b/>
            <sz val="9"/>
            <color indexed="81"/>
            <rFont val="Tahoma"/>
            <family val="2"/>
          </rPr>
          <t>Usuario:</t>
        </r>
        <r>
          <rPr>
            <sz val="9"/>
            <color indexed="81"/>
            <rFont val="Tahoma"/>
            <family val="2"/>
          </rPr>
          <t xml:space="preserve">
Mencione la entidad que aporta recursos
</t>
        </r>
      </text>
    </comment>
    <comment ref="O4" authorId="0">
      <text>
        <r>
          <rPr>
            <b/>
            <sz val="9"/>
            <color indexed="81"/>
            <rFont val="Tahoma"/>
            <family val="2"/>
          </rPr>
          <t>Usuario:</t>
        </r>
        <r>
          <rPr>
            <sz val="9"/>
            <color indexed="81"/>
            <rFont val="Tahoma"/>
            <family val="2"/>
          </rPr>
          <t xml:space="preserve">
Si el proyecto tiene fuentes internacionales, favor seleccione el país de donde provienen los recursos</t>
        </r>
      </text>
    </comment>
  </commentList>
</comments>
</file>

<file path=xl/sharedStrings.xml><?xml version="1.0" encoding="utf-8"?>
<sst xmlns="http://schemas.openxmlformats.org/spreadsheetml/2006/main" count="589" uniqueCount="531">
  <si>
    <t>Recurrente</t>
  </si>
  <si>
    <t>Total</t>
  </si>
  <si>
    <t>Valor Total</t>
  </si>
  <si>
    <t>Otras Fuentes</t>
  </si>
  <si>
    <t>Grupo de trabajo (Nombres)</t>
  </si>
  <si>
    <t>Tipo de Vinculación al Proyecto</t>
  </si>
  <si>
    <t xml:space="preserve">N° de horas semanales de dedicación al proyecto </t>
  </si>
  <si>
    <t>Número de semanas</t>
  </si>
  <si>
    <t>Fecha de Inicio (dd/mm/aa)</t>
  </si>
  <si>
    <t>Fecha de finalización (dd/mm/aa)</t>
  </si>
  <si>
    <t>Valor Hora</t>
  </si>
  <si>
    <t>Concepto de ejecución</t>
  </si>
  <si>
    <t>Vicerrectoria de Proyección Universitaria</t>
  </si>
  <si>
    <t>Otras dependencias internas de la Universidad</t>
  </si>
  <si>
    <t>Universidad</t>
  </si>
  <si>
    <t>Fuentes</t>
  </si>
  <si>
    <t>1.1. Coordinador</t>
  </si>
  <si>
    <t>1.2. Auxiliares</t>
  </si>
  <si>
    <t>1.3. Consultores</t>
  </si>
  <si>
    <t>1.4. Asesores</t>
  </si>
  <si>
    <t>2. GASTOS GENERALES</t>
  </si>
  <si>
    <t>2.1. Publicidad e impresos</t>
  </si>
  <si>
    <t>2.1.1 Publicaciones (revistas, artículos, guías, módulos, diagramaciones, etc)</t>
  </si>
  <si>
    <t>2.1.2 Publicidad (impresa, radial, etc)</t>
  </si>
  <si>
    <t>2.1.3 Producciones (visual, musical, discográfica, etc)</t>
  </si>
  <si>
    <t>2.2. Materiales e insumos</t>
  </si>
  <si>
    <t>2.2.1 De campo</t>
  </si>
  <si>
    <t>2.2.2 Papeleria</t>
  </si>
  <si>
    <t>2.3. Transporte, viáticos y gastos de viaje</t>
  </si>
  <si>
    <t>2.3.1 Tiquetes aéreos</t>
  </si>
  <si>
    <t>2.3.2 Servicio de transporte (contratación de empresa para desplazamiento de personal o mercancía)</t>
  </si>
  <si>
    <t>2.3.3 Viáticos y gastos de viaje (únicamente para personal de la Universidad de Caldas - Acuerdo No. 04 del Consejo Superior del 15 de febrero de 2005)</t>
  </si>
  <si>
    <t>2.3.4 Apoyo económico para desplazamiento (aplica para estudiantes, y para el caso de docentes y funcionarios, debe estar por debajo de la liquidación de viáticos estipulada en el acuerdo No. 04 del Consejo Superior del 15 de febrero de 2005)</t>
  </si>
  <si>
    <t>2.4. Alojamiento y alimentación (únicamente para invitados a la Universidad de Caldas)</t>
  </si>
  <si>
    <t>2.5. Gastos de Producción</t>
  </si>
  <si>
    <t>2.5.1 Escenografía (Materiales e insumos para montajes escénicos)</t>
  </si>
  <si>
    <t>2.5.2 Rider técnico (Alquiler de luces, sonido y equipos de amplificación, equipos de proyección)</t>
  </si>
  <si>
    <t>2.5.3 Dotaciones logísticas (alquiler de carpas, mesas y sillas)</t>
  </si>
  <si>
    <t>3. INVERSIÓN</t>
  </si>
  <si>
    <t>3.1. Dotación Tecnológica</t>
  </si>
  <si>
    <t>3.1.1 Equipos de cómputo</t>
  </si>
  <si>
    <t>3.1.2 Otros equipos</t>
  </si>
  <si>
    <t>3.2. Software</t>
  </si>
  <si>
    <t>3.2.1 Compra de Software</t>
  </si>
  <si>
    <t>3.2.2 Actualización de Software</t>
  </si>
  <si>
    <t>3.3. Material Bibliográfico</t>
  </si>
  <si>
    <t>TOTAL</t>
  </si>
  <si>
    <t>PORCENTAJES DE FUENTES</t>
  </si>
  <si>
    <t>Ingresos generados por el proyeto</t>
  </si>
  <si>
    <t>4. ADMINISTRACIÓN (20%)</t>
  </si>
  <si>
    <t>Tipo de documento</t>
  </si>
  <si>
    <t>N° de documento</t>
  </si>
  <si>
    <t>Socios</t>
  </si>
  <si>
    <t>Población por ciclo vital</t>
  </si>
  <si>
    <t>Población por condición</t>
  </si>
  <si>
    <t>Pobalción por grupos</t>
  </si>
  <si>
    <t>Fuentes Nacionales</t>
  </si>
  <si>
    <t>Fuentes Internacionales</t>
  </si>
  <si>
    <t>Consejo Presidencial para la equidad de la mujer</t>
  </si>
  <si>
    <t>Defensoría del pueblo</t>
  </si>
  <si>
    <t>ICBF Instituto Colombiano de Bienestar Familiar</t>
  </si>
  <si>
    <t>SENA Servicio Nacional de Aprendizaje</t>
  </si>
  <si>
    <t>Superintendencia de Notariado y de Registro Público</t>
  </si>
  <si>
    <t>Universidad Nacional de Colombia</t>
  </si>
  <si>
    <t>Unidad Ejecutiva de Servicios Públicos</t>
  </si>
  <si>
    <t>Superintendencia de Subsidio Familiar</t>
  </si>
  <si>
    <t>ACCI Agencia Colombiana de Cooperación Internacional</t>
  </si>
  <si>
    <t>Colombia Joven</t>
  </si>
  <si>
    <t>Colciencias</t>
  </si>
  <si>
    <t>Ministerio del Interior y Justicia</t>
  </si>
  <si>
    <t>Ministerio de Relaciones Exteriores</t>
  </si>
  <si>
    <t>Ministerio de Hacienda y Crédito público</t>
  </si>
  <si>
    <t>Ministerio de Defensa Nacional</t>
  </si>
  <si>
    <t>Ministerio de Agricultura y Desarrollo Rural</t>
  </si>
  <si>
    <t>Ministerio de Protección Social</t>
  </si>
  <si>
    <t xml:space="preserve">Ministerio de minas y energía </t>
  </si>
  <si>
    <t>Ministerio de Comercio, Industria y Turismo</t>
  </si>
  <si>
    <t>Ministerio de Educación Nacional</t>
  </si>
  <si>
    <t>Ministerio de Ambiente, Vivienda y Desarrollo Territorial</t>
  </si>
  <si>
    <t>Ministerio de Comunicaciones</t>
  </si>
  <si>
    <t>Ministerio de Transporte</t>
  </si>
  <si>
    <t>Ministerio de Cultura</t>
  </si>
  <si>
    <t>Sector empresarial</t>
  </si>
  <si>
    <t>Sector Administración Pública</t>
  </si>
  <si>
    <t>Centros de Investigación y Desarrollo Tecnológico</t>
  </si>
  <si>
    <t>Hospitales y clínicas</t>
  </si>
  <si>
    <t>Instituciones Privadas sin ánimo de lucro</t>
  </si>
  <si>
    <t>Instituciones de Educación Superior</t>
  </si>
  <si>
    <t>Recursos IES</t>
  </si>
  <si>
    <t>Sector Empresarial</t>
  </si>
  <si>
    <t>Instituciones privadas sin ánimo de lucro</t>
  </si>
  <si>
    <t>Recursos públicos nacionales- Colciencias</t>
  </si>
  <si>
    <t>Recursos públicos nacionales- SENA</t>
  </si>
  <si>
    <t>Recursos públicos nacionales - Ministerio del Interior y de Justicia</t>
  </si>
  <si>
    <t>Recursos públicos nacionales - Ministerio de Relaciones Exteriores</t>
  </si>
  <si>
    <t>Recursos públicos nacionales - Ministerio de Hacienda y Crédito Público</t>
  </si>
  <si>
    <t>Recursos públicos nacionales - Ministerio de Defensa Nacional</t>
  </si>
  <si>
    <t>Recursos públicos nacionales - Ministerio de Agricultura y Desarrollo Rural</t>
  </si>
  <si>
    <t>Recursos públicos nacionales - Ministerio de Protección Social</t>
  </si>
  <si>
    <t>Recursos públicos nacionales - Ministerio de Minas y Energía</t>
  </si>
  <si>
    <t>Recursos públicos nacionales - Ministerio de Comercio, Industria y Turismo</t>
  </si>
  <si>
    <t>Recursos públicos nacionales - Ministerio de Educación Nacional</t>
  </si>
  <si>
    <t>Recursos públicos nacionales - Ministerio de Ambiente, Vivienda y Desarrollo Territorial</t>
  </si>
  <si>
    <t>Recursos públicos nacionales - Ministerio de Comunicaciones</t>
  </si>
  <si>
    <t>Recursos públicos nacionales - Ministerio de Transporte</t>
  </si>
  <si>
    <t>Recursos públicos nacionales - Ministerio de Cultura</t>
  </si>
  <si>
    <t>Recursos públicos departamentales</t>
  </si>
  <si>
    <t>Recursos públicos municipales o distritales</t>
  </si>
  <si>
    <t>Recursos privados</t>
  </si>
  <si>
    <t>Otras entidades</t>
  </si>
  <si>
    <t>Recursos personales</t>
  </si>
  <si>
    <t>Fondo de Facultad</t>
  </si>
  <si>
    <t>Fuente Nacional</t>
  </si>
  <si>
    <t>Fuente Internacional</t>
  </si>
  <si>
    <t>País</t>
  </si>
  <si>
    <t>1. Afganistán</t>
  </si>
  <si>
    <t>2. Albania</t>
  </si>
  <si>
    <t>3. Alemania</t>
  </si>
  <si>
    <t>4. Andorra</t>
  </si>
  <si>
    <t>5. Angola</t>
  </si>
  <si>
    <t>6. Antigua y Barbuda</t>
  </si>
  <si>
    <t>7. Arabia Saudita</t>
  </si>
  <si>
    <t>8. Argelia</t>
  </si>
  <si>
    <t>9. Argentina</t>
  </si>
  <si>
    <t>10. Armenia</t>
  </si>
  <si>
    <t>11. Australia</t>
  </si>
  <si>
    <t>12. Austria</t>
  </si>
  <si>
    <t>13. Azerbaiyán</t>
  </si>
  <si>
    <t>14. Bahamas</t>
  </si>
  <si>
    <t>15. Bangladés</t>
  </si>
  <si>
    <t>16. Barbados</t>
  </si>
  <si>
    <t>17. Baréin</t>
  </si>
  <si>
    <t>18. Bélgica</t>
  </si>
  <si>
    <t>19. Belice</t>
  </si>
  <si>
    <t>20. Benín</t>
  </si>
  <si>
    <t>21. Bielorrusia</t>
  </si>
  <si>
    <t>22. Birmania</t>
  </si>
  <si>
    <t>23. Bolivia</t>
  </si>
  <si>
    <t>24. Bosnia y Herzegovina</t>
  </si>
  <si>
    <t>25. Botsuana</t>
  </si>
  <si>
    <t>26. Brasil</t>
  </si>
  <si>
    <t>27. Brunéi</t>
  </si>
  <si>
    <t>28. Bulgaria</t>
  </si>
  <si>
    <t>29. Burkina Faso</t>
  </si>
  <si>
    <t>30. Burundi</t>
  </si>
  <si>
    <t>31. Bután</t>
  </si>
  <si>
    <t>32. Cabo Verde</t>
  </si>
  <si>
    <t>33. Camboya</t>
  </si>
  <si>
    <t>34. Camerún</t>
  </si>
  <si>
    <t>35. Canadá</t>
  </si>
  <si>
    <t>36. Catar</t>
  </si>
  <si>
    <t>37. Chad</t>
  </si>
  <si>
    <t>38. Chile</t>
  </si>
  <si>
    <t>39. China</t>
  </si>
  <si>
    <t>40. Chipre</t>
  </si>
  <si>
    <t>41. Ciudad del Vaticano</t>
  </si>
  <si>
    <t>42. Colombia</t>
  </si>
  <si>
    <t>43. Comoras</t>
  </si>
  <si>
    <t>44. Corea del Norte</t>
  </si>
  <si>
    <t>45. Corea del Sur</t>
  </si>
  <si>
    <t>46. Costa de Marfil</t>
  </si>
  <si>
    <t>47. Costa Rica</t>
  </si>
  <si>
    <t>48. Croacia</t>
  </si>
  <si>
    <t>49. Cuba</t>
  </si>
  <si>
    <t>50. Dinamarca</t>
  </si>
  <si>
    <t>51. Dominica</t>
  </si>
  <si>
    <t>52. Ecuador</t>
  </si>
  <si>
    <t>53. Egipto</t>
  </si>
  <si>
    <t>54. El Salvador</t>
  </si>
  <si>
    <t>55. Emiratos Árabes Unidos</t>
  </si>
  <si>
    <t>56. Eritrea</t>
  </si>
  <si>
    <t>57. Eslovaquia</t>
  </si>
  <si>
    <t>58. Eslovenia</t>
  </si>
  <si>
    <t>59. España</t>
  </si>
  <si>
    <t>60. Estados Unidos</t>
  </si>
  <si>
    <t>61. Estonia</t>
  </si>
  <si>
    <t>62. Etiopía</t>
  </si>
  <si>
    <t>63. Filipinas</t>
  </si>
  <si>
    <t>64. Finlandia</t>
  </si>
  <si>
    <t>65. Fiyi</t>
  </si>
  <si>
    <t>66. Francia</t>
  </si>
  <si>
    <t>67. Gabón</t>
  </si>
  <si>
    <t>68. Gambia</t>
  </si>
  <si>
    <t>69. Georgia</t>
  </si>
  <si>
    <t>70. Ghana</t>
  </si>
  <si>
    <t>71. Granada</t>
  </si>
  <si>
    <t>72. Grecia</t>
  </si>
  <si>
    <t>73. Guatemala</t>
  </si>
  <si>
    <t>74. Guyana</t>
  </si>
  <si>
    <t>75. Guinea</t>
  </si>
  <si>
    <t>76. Guinea ecuatorial</t>
  </si>
  <si>
    <t>77. Guinea-Bisáu</t>
  </si>
  <si>
    <t>78. Haití</t>
  </si>
  <si>
    <t>79. Honduras</t>
  </si>
  <si>
    <t>80. Hungría</t>
  </si>
  <si>
    <t>81. India</t>
  </si>
  <si>
    <t>82. Indonesia</t>
  </si>
  <si>
    <t>83. Irak</t>
  </si>
  <si>
    <t>84. Irán</t>
  </si>
  <si>
    <t>85. Irlanda</t>
  </si>
  <si>
    <t>86. Islandia</t>
  </si>
  <si>
    <t>87. Islas Marshall</t>
  </si>
  <si>
    <t>88. Islas Salomón</t>
  </si>
  <si>
    <t>89. Israel</t>
  </si>
  <si>
    <t>90. Italia</t>
  </si>
  <si>
    <t>91. Jamaica</t>
  </si>
  <si>
    <t>92. Japón</t>
  </si>
  <si>
    <t>93. Jordania</t>
  </si>
  <si>
    <t>94. Kazajistán</t>
  </si>
  <si>
    <t>95. Kenia</t>
  </si>
  <si>
    <t>96. Kirguistán</t>
  </si>
  <si>
    <t>97. Kiribati</t>
  </si>
  <si>
    <t>98. Kuwait</t>
  </si>
  <si>
    <t>99. Laos</t>
  </si>
  <si>
    <t>100. Lesoto</t>
  </si>
  <si>
    <t>101. Letonia</t>
  </si>
  <si>
    <t>102. Líbano</t>
  </si>
  <si>
    <t>103. Liberia</t>
  </si>
  <si>
    <t>104. Libia</t>
  </si>
  <si>
    <t>105. Liechtenstein</t>
  </si>
  <si>
    <t>106. Lituania</t>
  </si>
  <si>
    <t>107. Luxemburgo</t>
  </si>
  <si>
    <t>108. Madagascar</t>
  </si>
  <si>
    <t>109. Malasia</t>
  </si>
  <si>
    <t>110. Malaui</t>
  </si>
  <si>
    <t>111. Maldivas</t>
  </si>
  <si>
    <t>112. Malí</t>
  </si>
  <si>
    <t>113. Malta</t>
  </si>
  <si>
    <t>114. Marruecos</t>
  </si>
  <si>
    <t>115. Mauricio</t>
  </si>
  <si>
    <t>116. Mauritania</t>
  </si>
  <si>
    <t>117. México</t>
  </si>
  <si>
    <t>118. Micronesia</t>
  </si>
  <si>
    <t>119. Moldavia</t>
  </si>
  <si>
    <t>120. Mónaco</t>
  </si>
  <si>
    <t>121. Mongolia</t>
  </si>
  <si>
    <t>122. Montenegro</t>
  </si>
  <si>
    <t>123. Mozambique</t>
  </si>
  <si>
    <t>124. Namibia</t>
  </si>
  <si>
    <t>125. Nauru</t>
  </si>
  <si>
    <t>126. Nepal</t>
  </si>
  <si>
    <t>127. Nicaragua</t>
  </si>
  <si>
    <t>128. Níger</t>
  </si>
  <si>
    <t>129. Nigeria</t>
  </si>
  <si>
    <t>130. Noruega</t>
  </si>
  <si>
    <t>131. Nueva Zelanda</t>
  </si>
  <si>
    <t>132. Omán</t>
  </si>
  <si>
    <t>133. Países Bajos</t>
  </si>
  <si>
    <t>134. Pakistán</t>
  </si>
  <si>
    <t>135. Palaos</t>
  </si>
  <si>
    <t>136. Panamá</t>
  </si>
  <si>
    <t>137. Papúa Nueva Guinea</t>
  </si>
  <si>
    <t>138. Paraguay</t>
  </si>
  <si>
    <t>139. Perú</t>
  </si>
  <si>
    <t>140. Polonia</t>
  </si>
  <si>
    <t>141. Portugal</t>
  </si>
  <si>
    <t>142. Reino Unido</t>
  </si>
  <si>
    <t>143. República Centroafricana</t>
  </si>
  <si>
    <t>144. República Checa</t>
  </si>
  <si>
    <t>145. República de Macedonia</t>
  </si>
  <si>
    <t>146. República del Congo</t>
  </si>
  <si>
    <t>147. República Democrática del Congo</t>
  </si>
  <si>
    <t>148. República Dominicana</t>
  </si>
  <si>
    <t>149. República Sudafricana</t>
  </si>
  <si>
    <t>150. Ruanda</t>
  </si>
  <si>
    <t>151. Rumanía</t>
  </si>
  <si>
    <t>152. Rusia</t>
  </si>
  <si>
    <t>153. Samoa</t>
  </si>
  <si>
    <t>154. San Cristóbal y Nieves</t>
  </si>
  <si>
    <t>155. San Marino</t>
  </si>
  <si>
    <t>156. San Vicente y las Granadinas</t>
  </si>
  <si>
    <t>157. Santa Lucía</t>
  </si>
  <si>
    <t>158. Santo Tomé y Príncipe</t>
  </si>
  <si>
    <t>159. Senegal</t>
  </si>
  <si>
    <t>160. Serbia</t>
  </si>
  <si>
    <t>161. Seychelles</t>
  </si>
  <si>
    <t>162. Sierra Leona</t>
  </si>
  <si>
    <t>163. Singapur</t>
  </si>
  <si>
    <t>164. Siria</t>
  </si>
  <si>
    <t>165. Somalia</t>
  </si>
  <si>
    <t>166. Sri Lanka</t>
  </si>
  <si>
    <t>167. Suazilandia</t>
  </si>
  <si>
    <t>168. Sudán</t>
  </si>
  <si>
    <t>169. Sudán del Sur</t>
  </si>
  <si>
    <t>170. Suecia</t>
  </si>
  <si>
    <t>171. Suiza</t>
  </si>
  <si>
    <t>172. Surinam</t>
  </si>
  <si>
    <t>173. Tailandia</t>
  </si>
  <si>
    <t>174. Tanzania</t>
  </si>
  <si>
    <t>175. Tayikistán</t>
  </si>
  <si>
    <t>176. Timor Oriental</t>
  </si>
  <si>
    <t>177. Togo</t>
  </si>
  <si>
    <t>178. Tonga</t>
  </si>
  <si>
    <t>179. Trinidad y Tobago</t>
  </si>
  <si>
    <t>180. Túnez</t>
  </si>
  <si>
    <t>181. Turkmenistán</t>
  </si>
  <si>
    <t>182. Turquía</t>
  </si>
  <si>
    <t>183. Tuvalu</t>
  </si>
  <si>
    <t>184. Ucrania</t>
  </si>
  <si>
    <t>185. Uganda</t>
  </si>
  <si>
    <t>186. Uruguay</t>
  </si>
  <si>
    <t>187. Uzbekistán</t>
  </si>
  <si>
    <t>188. Vanuatu</t>
  </si>
  <si>
    <t>189. Venezuela</t>
  </si>
  <si>
    <t>190. Vietnam</t>
  </si>
  <si>
    <t>191. Yemen</t>
  </si>
  <si>
    <t>192. Yibuti</t>
  </si>
  <si>
    <t>193. Zambia</t>
  </si>
  <si>
    <t>194. Zimbabue</t>
  </si>
  <si>
    <t>1. Primera Infancia (0-5 años)</t>
  </si>
  <si>
    <t>2. Niñez (6-11 años)</t>
  </si>
  <si>
    <t>3. Jóvenes ( 12-26 años)</t>
  </si>
  <si>
    <t>4. Adultos (26-60 años)</t>
  </si>
  <si>
    <t>5. Adultos mayores (&gt;60 años)</t>
  </si>
  <si>
    <t>1. Familia</t>
  </si>
  <si>
    <t>2. Géneros</t>
  </si>
  <si>
    <t>3. Profesionales</t>
  </si>
  <si>
    <t>4. Grupos étnicos</t>
  </si>
  <si>
    <t>5. Campesinos</t>
  </si>
  <si>
    <t>6. Mujeres</t>
  </si>
  <si>
    <t>7. Empleados</t>
  </si>
  <si>
    <t>8. Comunidades</t>
  </si>
  <si>
    <t>9. Empresas - Mypimes</t>
  </si>
  <si>
    <t>10. Entidades Gubernamentales</t>
  </si>
  <si>
    <t>1. Vulnerabilidad social - violencia intrafamiliar</t>
  </si>
  <si>
    <t>2. Vulnerabilidad social - violencia sexual</t>
  </si>
  <si>
    <t>3. Vulnerabilidad social - riesgo o abandono</t>
  </si>
  <si>
    <t>4. Vulnerabilidad social - habitantes de la calle</t>
  </si>
  <si>
    <t>5. Vulnerabilidad social - mujeres cabeza de familia</t>
  </si>
  <si>
    <t>6. Vulnerabilidad social - otro</t>
  </si>
  <si>
    <t>7. Vulnerabilidad económica - desempleo</t>
  </si>
  <si>
    <t>8. Vulnerabilidad económica - explotación laboral</t>
  </si>
  <si>
    <t>9. Vulnerabilidad económica - tráfico de personas</t>
  </si>
  <si>
    <t>10. Vulnerabilidad económica - prostitución</t>
  </si>
  <si>
    <t>11. Vulnerabilidad económica - otro</t>
  </si>
  <si>
    <t>12. Reclusión</t>
  </si>
  <si>
    <t>13. Consumo de sustancias psicoactivas</t>
  </si>
  <si>
    <t>14. Necesidades educativas especiales - personas en condición de discapacidad</t>
  </si>
  <si>
    <t>15. Necesidades educativas especiales - personas con talentos excepcionales</t>
  </si>
  <si>
    <t>16. Habitantes de frontera</t>
  </si>
  <si>
    <t>17. Afectados por la violencia - desplazamiento</t>
  </si>
  <si>
    <t>18. Afectados por la violencia - reincorporación</t>
  </si>
  <si>
    <t>19. Afectados por la violencia - desmovilización</t>
  </si>
  <si>
    <t>20. Afectados por la violencia - Victimas de minas antipersonal</t>
  </si>
  <si>
    <t>21. Afectados por la violencia - secuestro</t>
  </si>
  <si>
    <t>22. Grupos étnicos indígenas</t>
  </si>
  <si>
    <t>23. Grupos étnicos afrocolombianos</t>
  </si>
  <si>
    <t>24. Grupos étnicos Rrom o gitano</t>
  </si>
  <si>
    <t>25. No Aplica</t>
  </si>
  <si>
    <t>No Aplica</t>
  </si>
  <si>
    <t>11. No Aplica</t>
  </si>
  <si>
    <t>ACTIVIDAD</t>
  </si>
  <si>
    <t>Recurso Externo Nacional</t>
  </si>
  <si>
    <t>Recurso Externo Internacional</t>
  </si>
  <si>
    <t xml:space="preserve">1. SERVICIOS PERSONALES </t>
  </si>
  <si>
    <t>FECHA INICIO</t>
  </si>
  <si>
    <t>FECHA FIN</t>
  </si>
  <si>
    <t>RUBROS</t>
  </si>
  <si>
    <t>Servicios personales</t>
  </si>
  <si>
    <t>Gastos Generales</t>
  </si>
  <si>
    <t>Inversión</t>
  </si>
  <si>
    <t>Total Recurrente</t>
  </si>
  <si>
    <t>Total aportado por la VPU</t>
  </si>
  <si>
    <t>Total aportado por la Facultad</t>
  </si>
  <si>
    <t>Total otras dependencias internas</t>
  </si>
  <si>
    <t>Total Fuentes Externas</t>
  </si>
  <si>
    <t>Ingresos Generados</t>
  </si>
  <si>
    <t>Administración</t>
  </si>
  <si>
    <t>RUBRO PRESUPUESTALES</t>
  </si>
  <si>
    <t>DESCRIPCIÓN</t>
  </si>
  <si>
    <t>PERSONAL</t>
  </si>
  <si>
    <t>Recursos para el alojamiento, alimentación y transporte de los servidores públicos, contratistas, invitados y participantes cuando deban desempeñar funciones en lugar diferente a su sede habitual de trabajo.</t>
  </si>
  <si>
    <t xml:space="preserve">INFORMACIÓN A TENER EN CUENTA
ELABORACIÓN Y EJECUCIÓN DE PRESUPUESTOS </t>
  </si>
  <si>
    <t>UNIVERSIDAD DE CALDAS</t>
  </si>
  <si>
    <t>INSTRUCTIVO PARA DILIGENCIAR EL CUADRO DE RECURSOS</t>
  </si>
  <si>
    <t>2. Recurso Humano</t>
  </si>
  <si>
    <t xml:space="preserve">1.1. En la pestaña cronograma, se debe indicar cada una de las actividades con que cuenta el proyecto y sus respectivas fechas de inicio y de fin </t>
  </si>
  <si>
    <t>1. Cronograma</t>
  </si>
  <si>
    <t>3. Recursos Financieros</t>
  </si>
  <si>
    <t>4. Finalizar</t>
  </si>
  <si>
    <t>Tipo de Vinculación</t>
  </si>
  <si>
    <t xml:space="preserve">Una vez diligenciado por completo este formato, se debe anexar al formato de presentación de proyectos en el item de recursos </t>
  </si>
  <si>
    <t>Corresponde a los gastos en que incurre la universidad como contraprestación de servicios que recibe, es decir la remuneración a docentes y no docentes que figuran en la planta de cargos del proyecto.</t>
  </si>
  <si>
    <t>PUBLICIDAD E IMPRESOS</t>
  </si>
  <si>
    <t>MATERIALES E INSUMOS</t>
  </si>
  <si>
    <t>Gastos para la edición de escritos, publicaciones, libros, trabajos tipográficos, litográficos, avisos de prensa u otros medios, producción de videos, publicaciones y demás gastos asimilables a los anteriores.</t>
  </si>
  <si>
    <t>TIQUETES AEREOS</t>
  </si>
  <si>
    <t>SERVICIOS DE TRANSPORTE</t>
  </si>
  <si>
    <t>VIÁTICOS Y GASTOS DE VIAJE</t>
  </si>
  <si>
    <t>APOYO ECONÓMICO PARA DESPLAZAMIENTO</t>
  </si>
  <si>
    <t>ALOJAMIENTO Y ALIMENTACIÓN</t>
  </si>
  <si>
    <t>GASTOS DE PRODUCCIÓN</t>
  </si>
  <si>
    <t>INVERSIÓN</t>
  </si>
  <si>
    <t>MATERIAL BIBLIOGRÁFICO</t>
  </si>
  <si>
    <t>2.2. En la Vinculación poner si es docente de planta, ocasional tiempo completo, ocasional medio tiempo, catedrático, estudiante, egresado, administrativo o externo</t>
  </si>
  <si>
    <t>2.1. Ingresar nombre completo de las personas que participarán en el proyecto, con su respectivo tipo de documento y número, y tipo de vinculación</t>
  </si>
  <si>
    <t>2.4. Poner las fechas completas de inicio y finalización para la vigencia correspondiente</t>
  </si>
  <si>
    <t>2.3. Indicar el número de semanas que estará vinculado con el proyecto (máx 46 semanas)</t>
  </si>
  <si>
    <t>2.6. Indicar el valor hora de la persona vnculada al proyecto, de acuerdo a la tabla de planeación</t>
  </si>
  <si>
    <t>2.5. Número máximo de horas semanales dedicadas a proyección son 16 (Acuerdo 42 del 19 de diciembre de 2017)</t>
  </si>
  <si>
    <t>3.1. En la pestaña de información a tener en cuenta, se muestra un detalle de valores que pueden ser útiles en el momento de diligenciar la pestaña de recursos financieros</t>
  </si>
  <si>
    <t>3.2. Diligencie el valor total de los gastos de personal vinculado al proyecto</t>
  </si>
  <si>
    <t>3.3. Ingrese los valores solicitados a las diferentes dependencias o entidades, de acuerdo al rubro requerido</t>
  </si>
  <si>
    <t>3.4. En la columna concepto de ejecución, se debe especificar el  nombre del recurso a costear</t>
  </si>
  <si>
    <t>3.5. En caso de aplicar, indicar la dependencia de la Universidad que aportará recursos al proyecto. Anexar carta de aprobación de la dependencia financiadora</t>
  </si>
  <si>
    <t>3.6. En caso de tener recursos externos, bien sean nacionales o internacionales, se debe indicar en la columna correspondiente el monto que aportará, anexando al proyecto la carta de aprobación de la entidad</t>
  </si>
  <si>
    <t>3.7. Indicar en la columna de fuente de financiación el tipo de entidad que aportará recursos, según la lista desplegable en la columna.</t>
  </si>
  <si>
    <t>3.8. En la columna entidad que ejecuta se deberá ingresar el nombre de la entidad que aportará recursos al proyecto, en caso de aplicar.</t>
  </si>
  <si>
    <t>3.9. En el rubro de ingresos generados por el proyecto, indicar el valor de lo que genera el proyecto por su realización.</t>
  </si>
  <si>
    <t>3.10. En caso de que el proyecto genere ingresos o ingresen recursos de otras entidades a la Universidad, se deberá anexar el presupuesto de la oficina de planeación.</t>
  </si>
  <si>
    <t>Pago de servicios de transporte aéreo, que se requieran para el desplazamiento de las personas involucradas con el proyecto.</t>
  </si>
  <si>
    <t>Pago de servicios de transporte terrestre, que se requieran para el desplazamiento de las personas involucradas con el proyecto.</t>
  </si>
  <si>
    <t>Pago para funcionarios de la Universidad de Caldas, que deban desarrollar funciones en sitios distintos al de su sede de trabajo. Acuerdo No. 04 del Consejo Superior del 15 de febrero de 2005</t>
  </si>
  <si>
    <t>Apoyo, que por desarrollar funciones en sitios distintos al de su sede de trabajo, se da a estudiantes, y para el caso de docentes y funcionarios, que esten por debajo de la liquidación de viáticos estipulada en el acuerdo No. 04 del Consejo Superior del 15 de febrero de 2005</t>
  </si>
  <si>
    <t>Gastos para la realización de eventos, incluye todos los elementos logísticos requeridos en la actividad.</t>
  </si>
  <si>
    <t>Gastos, únicamente para invitados a la Universidad de Caldas, por el desarrollo del proyecto</t>
  </si>
  <si>
    <t>Adquisición de materiales o equipos para el desarrollo del proyecto</t>
  </si>
  <si>
    <t>Adquisición de bienes bibliografico: Cartillas,diccionarios,enciclopedias entre otros.</t>
  </si>
  <si>
    <t>Transporte, viáticos y gastos de viaje: este tipo de gastos son tenidos en cuenta bajo el Acuerdo 04 del Consejo Superior del 15 de febrero de 2005.</t>
  </si>
  <si>
    <t xml:space="preserve">DEPARTAMENTO  DE CALDAS </t>
  </si>
  <si>
    <t xml:space="preserve">NORTE  DE CALDAS: (Aranzazu-Salamina-Pacora-Aguadas) </t>
  </si>
  <si>
    <t>ALTO  OCCIDENTE: (Filadelfia, La Merced,Marmáto,Riosucio,Supia)</t>
  </si>
  <si>
    <t>ALTO  ORIENTE: (Manzanares,Marquetalia,Marulanda,Pensilvania)</t>
  </si>
  <si>
    <t>BAJO OCCIDENTE:(Anserma,Belalcázar,Risaralda,San José,Viterbo)</t>
  </si>
  <si>
    <t xml:space="preserve">CENTRO  SUR : (Chinchiná, Neira, Palestina,Villamaria) </t>
  </si>
  <si>
    <t>MAGDALENA CALDENSE (La Dorada, Norcasia, Samaná,Victoria)</t>
  </si>
  <si>
    <t xml:space="preserve">Transporte Terrestre </t>
  </si>
  <si>
    <t>Aranzazu $13.000; Salamina $17.000; Pácora $27.000; Aguadas $29.000</t>
  </si>
  <si>
    <t>Filadelfia $12.000; La Merced $16.000; Marmáto $17.000; Riosucio $12.500 ; Supia 12.000</t>
  </si>
  <si>
    <t>Manzanares $21.000 ,Marquetalia $26.000 ,Marulanda $ 32.000 ,Pensilvania $26.000</t>
  </si>
  <si>
    <t>Anserma $13.000 ,Belalcázar $14.000 ,Risaralda $10.000 ,San José 13.500 ,Viterbo $ 16.000</t>
  </si>
  <si>
    <t>Chinchiná $ 3.500, Neira $4.000, Palestina $5.500 ,Villamaria $ 2.050</t>
  </si>
  <si>
    <t>La Dorada $30.000, Norcasia $35.000, Samaná $40.000,Victoria $ 35.000</t>
  </si>
  <si>
    <t>Cualquier información adicional de precios de transporte terrestre puede ser consultada en la página</t>
  </si>
  <si>
    <t>http://www.terminaldemanizales.com.co/Paginas/Viajes.aspx</t>
  </si>
  <si>
    <t>Articulo 5 del Acuerdo 04 del Consejo Superior del 15 de febrero de 2005.</t>
  </si>
  <si>
    <t>Transporte aéreo</t>
  </si>
  <si>
    <t>Tiquetes nacionales</t>
  </si>
  <si>
    <t>Articulo 4 del Acuerdo 04 del Consejo Superior del 15 de febrero de 2005.</t>
  </si>
  <si>
    <t>Tiquetes ida y vuelta</t>
  </si>
  <si>
    <t>Valor Promedio</t>
  </si>
  <si>
    <t xml:space="preserve">Tiquetes internacionales </t>
  </si>
  <si>
    <t>Alojamiento y alimentación (únicamente para invitados a la Universidad de Caldas)</t>
  </si>
  <si>
    <r>
      <t xml:space="preserve">Para el cálculo del valor hora del personal vinculado al proyecto, se tendrá en cuenta la </t>
    </r>
    <r>
      <rPr>
        <b/>
        <sz val="11"/>
        <color theme="1"/>
        <rFont val="Calibri"/>
        <family val="2"/>
        <scheme val="minor"/>
      </rPr>
      <t xml:space="preserve">Resolución de Rectoría 0726 del 19 de Julio de 2017 </t>
    </r>
    <r>
      <rPr>
        <sz val="11"/>
        <color theme="1"/>
        <rFont val="Calibri"/>
        <family val="2"/>
        <scheme val="minor"/>
      </rPr>
      <t xml:space="preserve">                                                                                                              De igual manera, este valor podrá ser consultado en la oficina de planeación</t>
    </r>
  </si>
  <si>
    <r>
      <t xml:space="preserve">El número de horas semanales máximo dedicado a actividades de proyección son los acordados por el </t>
    </r>
    <r>
      <rPr>
        <b/>
        <sz val="11"/>
        <color theme="1"/>
        <rFont val="Calibri"/>
        <family val="2"/>
        <scheme val="minor"/>
      </rPr>
      <t>Acuerdo 42 del Consejo Académico del 19 de Diciembre del 2017</t>
    </r>
  </si>
  <si>
    <t>Valor Promedio Día</t>
  </si>
  <si>
    <t>Concepto</t>
  </si>
  <si>
    <t>Alojamiento</t>
  </si>
  <si>
    <t>Alimentación</t>
  </si>
  <si>
    <t>Remuneración mensual</t>
  </si>
  <si>
    <t>Viáticos diarios</t>
  </si>
  <si>
    <t>A ciudades capitales (capital de la república o departamento)</t>
  </si>
  <si>
    <t>A ciudades no capitales</t>
  </si>
  <si>
    <t>Viáticos diarios (USD)</t>
  </si>
  <si>
    <t>COMISIONES SERVICIOS INTERIOR DEL PAÍS (Acuerdo 04 del Consejo Superior del 15 de febrero de 2005)</t>
  </si>
  <si>
    <t>OTROS GASTOS</t>
  </si>
  <si>
    <t>Especificaciones</t>
  </si>
  <si>
    <t>Valor promedio</t>
  </si>
  <si>
    <t>COMISIONES SERVICIOS EN EL EXTERIOR (Acuerdo 04 del Consejo Superior del 15 de febrero de 2005)</t>
  </si>
  <si>
    <t>De 0 a $1.089.814</t>
  </si>
  <si>
    <t>De $1.089.815 a $1.712.539</t>
  </si>
  <si>
    <t>De $1.712.540 a $2.286.847</t>
  </si>
  <si>
    <t>De $2.286.848 a $2.900.557</t>
  </si>
  <si>
    <t>De $2.900.558 a $3.503.024</t>
  </si>
  <si>
    <t>De $3.503.025 a $5.283.091</t>
  </si>
  <si>
    <t>De $5.283.092 en adelante</t>
  </si>
  <si>
    <t>Centro América y Sur América excepto Brasil, Chile, Argentina y Puerto Rico</t>
  </si>
  <si>
    <t>Estados Unidos, Canadá, Chile, Brasil, África y Puerto Rico</t>
  </si>
  <si>
    <t>Europa, Asia, Oceanía, México y Argentina</t>
  </si>
  <si>
    <t>Material</t>
  </si>
  <si>
    <t>Afiches</t>
  </si>
  <si>
    <t>Volantes</t>
  </si>
  <si>
    <t>Pendones</t>
  </si>
  <si>
    <t>Publicidad Radial</t>
  </si>
  <si>
    <t xml:space="preserve">Papel de Impresión  </t>
  </si>
  <si>
    <t xml:space="preserve">Notas Adhesivas </t>
  </si>
  <si>
    <t xml:space="preserve">Carpetas </t>
  </si>
  <si>
    <t xml:space="preserve">Separadores </t>
  </si>
  <si>
    <t xml:space="preserve">Sobres de Manila </t>
  </si>
  <si>
    <t xml:space="preserve">Tinta de Impresora </t>
  </si>
  <si>
    <t xml:space="preserve">Computador Portátil </t>
  </si>
  <si>
    <t xml:space="preserve"> Computador de Mesa </t>
  </si>
  <si>
    <t>Caja x 10 Resmas de papel  Reprograf Carta 75g 500 hojas</t>
  </si>
  <si>
    <t>NOTAS ADHESIVAS 7.5X7.5CM COLORES SURT PAQUETE X 5</t>
  </si>
  <si>
    <t>CARPETA PRESENTACION CARTA SIN BOLSILLO X25 OPALIN</t>
  </si>
  <si>
    <t>SEPARADOR 5 DIVISIONES CARTA PLASTICO COLORES</t>
  </si>
  <si>
    <t>SOBRE 60G MANILA OF 25X35CM X100</t>
  </si>
  <si>
    <t xml:space="preserve">TINTA CANON CL-146 COLOR
</t>
  </si>
  <si>
    <t>Lenovo  V530 24" ALL IN ONE Procesador: Intel Core i5-8400T Processor (1,70GHz, , 6 Cores, 9MB Cache), Sistema Operativo: Windows 10 Pro 64, Almacenamiento: 1TB 5400 rpm, Tarjeta Gráfica: Gráficos integrados , Garantía: Tres años In situ, Unidad Óptica: DVD-RW, Memoria: 8.0GB PC4-21300 DDR4 SODIMM SODIMM 2666MHz</t>
  </si>
  <si>
    <t>Portátil DELL LATITUDE 7490 CORE I7 8650U/16G/512SSD/WIN10PRO/BLACK</t>
  </si>
  <si>
    <t>70X100 cm sin diseño 1 und</t>
  </si>
  <si>
    <t>70X100 cm solicitando diseño 1 und</t>
  </si>
  <si>
    <t>Nota: los valores anteriores son presentando el diseño. El costo de un diseñador por producto varia entre los $50.000 y los $70.000</t>
  </si>
  <si>
    <t>1/4 pliego Propalcote 115 gr sin acabado 50 unds</t>
  </si>
  <si>
    <t>1/4 pliego EarthPact® 150gr. Sin acabado 50 unds</t>
  </si>
  <si>
    <t>1/4 pliego Propalcote 200 gr. Plastificado brillante 50 unds</t>
  </si>
  <si>
    <t>1/4 pliego Propalcote 150 gr. Plastificado brillante 50 unds</t>
  </si>
  <si>
    <t>1/2 pliego Propalcote 115 gr sin acabado 50 unds</t>
  </si>
  <si>
    <t>1/2 pliego EarthPact® 150gr. Sin acabado 50 unds</t>
  </si>
  <si>
    <t>1/2 pliego Propalcote 200 gr. Plastificado brillante 50 unds</t>
  </si>
  <si>
    <t>1/2 pliego Propalcote 150 gr. Plastificado brillante 50 unds</t>
  </si>
  <si>
    <t>1/8  pliego Propalcote 115 gr sin acabado 50 unds</t>
  </si>
  <si>
    <t>1/8  pliego EarthPact® 150gr. Sin acabado 50 unds</t>
  </si>
  <si>
    <t>1/8  pliego Propalcote 200 gr. Plastificado brillante 50 unds</t>
  </si>
  <si>
    <t>1/8  pliego Propalcote 150 gr. Plastificado brillante 50 unds</t>
  </si>
  <si>
    <t>1/4 carta EarthPact® 90gr 50 unds</t>
  </si>
  <si>
    <t>1/4 carta Propalcote 150 gr. 50 unds</t>
  </si>
  <si>
    <t>1/4 carta Propalcote 90 gr. 50 unds</t>
  </si>
  <si>
    <t>1/2 carta EarthPact® 90gr 50 unds</t>
  </si>
  <si>
    <t>1/2 carta Propalcote 150 gr. 50 unds</t>
  </si>
  <si>
    <t>1/2 carta Propalcote 90 gr. 50 unds</t>
  </si>
  <si>
    <t>carta 50 und EarthPact® 90gr 50 unds</t>
  </si>
  <si>
    <t>carta 50 und Propalcote 150 gr. 50 unds</t>
  </si>
  <si>
    <t>carta 50 und Propalcote 90 gr. 50 unds</t>
  </si>
  <si>
    <t>Actividades a realizar</t>
  </si>
  <si>
    <t>¿Cuál?</t>
  </si>
  <si>
    <t>Nombre de la Entidad que ejecuta</t>
  </si>
  <si>
    <t>Tipo de Documento</t>
  </si>
  <si>
    <t>Tipo de vinculación</t>
  </si>
  <si>
    <t>Planta</t>
  </si>
  <si>
    <t>Ocasional medio tiempo</t>
  </si>
  <si>
    <t>Ocasional tiempo completo</t>
  </si>
  <si>
    <t>Catedrático</t>
  </si>
  <si>
    <t>Administrativo</t>
  </si>
  <si>
    <t>Estudiante</t>
  </si>
  <si>
    <t>Externo</t>
  </si>
  <si>
    <t>cédula de ciudadanía</t>
  </si>
  <si>
    <t>cédula de extranjería</t>
  </si>
  <si>
    <t>Pasaporte</t>
  </si>
  <si>
    <t>Documento de identidad de extranjería</t>
  </si>
  <si>
    <t>Tarjeta de Identidad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</si>
</sst>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4" formatCode="_(&quot;$&quot;\ * #,##0.00_);_(&quot;$&quot;\ * \(#,##0.00\);_(&quot;$&quot;\ * &quot;-&quot;??_);_(@_)"/>
    <numFmt numFmtId="43" formatCode="_(* #,##0.00_);_(* \(#,##0.00\);_(* &quot;-&quot;??_);_(@_)"/>
    <numFmt numFmtId="164" formatCode="_ * #,##0.00_ ;_ * \-#,##0.00_ ;_ * &quot;-&quot;??_ ;_ @_ "/>
    <numFmt numFmtId="165" formatCode="_-&quot;$&quot;\ * #,##0_-;\-&quot;$&quot;\ * #,##0_-;_-&quot;$&quot;\ * &quot;-&quot;_-;_-@_-"/>
    <numFmt numFmtId="166" formatCode="_(&quot;$&quot;\ * #,##0_);_(&quot;$&quot;\ * \(#,##0\);_(&quot;$&quot;\ * &quot;-&quot;??_);_(@_)"/>
    <numFmt numFmtId="167"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164" fontId="5" fillId="0" borderId="0" applyFont="0" applyFill="0" applyBorder="0" applyAlignment="0" applyProtection="0"/>
    <xf numFmtId="0" fontId="1" fillId="0" borderId="0"/>
    <xf numFmtId="44" fontId="1" fillId="0" borderId="0" applyFont="0" applyFill="0" applyBorder="0" applyAlignment="0" applyProtection="0"/>
    <xf numFmtId="0" fontId="6" fillId="0" borderId="0" applyNumberFormat="0" applyFill="0" applyBorder="0" applyAlignment="0" applyProtection="0"/>
  </cellStyleXfs>
  <cellXfs count="132">
    <xf numFmtId="0" fontId="0" fillId="0" borderId="0" xfId="0"/>
    <xf numFmtId="0" fontId="0" fillId="0" borderId="1" xfId="0" applyBorder="1"/>
    <xf numFmtId="0" fontId="0" fillId="0" borderId="1" xfId="0" applyBorder="1" applyProtection="1">
      <protection locked="0"/>
    </xf>
    <xf numFmtId="0" fontId="0" fillId="0" borderId="0" xfId="0" applyProtection="1">
      <protection locked="0"/>
    </xf>
    <xf numFmtId="0" fontId="2" fillId="0" borderId="1" xfId="0" applyFont="1" applyBorder="1" applyProtection="1">
      <protection locked="0"/>
    </xf>
    <xf numFmtId="0" fontId="2" fillId="0" borderId="1" xfId="0" applyFont="1" applyBorder="1" applyProtection="1"/>
    <xf numFmtId="9" fontId="2" fillId="0" borderId="1" xfId="1" applyFont="1" applyBorder="1" applyProtection="1"/>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2" fillId="0" borderId="0" xfId="0" applyFont="1"/>
    <xf numFmtId="43" fontId="2" fillId="0" borderId="1" xfId="2" applyFont="1" applyBorder="1" applyProtection="1"/>
    <xf numFmtId="43" fontId="0" fillId="0" borderId="1" xfId="2" applyFont="1" applyBorder="1" applyAlignment="1" applyProtection="1">
      <alignment wrapText="1"/>
      <protection locked="0"/>
    </xf>
    <xf numFmtId="0" fontId="2"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1" xfId="0" applyFont="1" applyBorder="1"/>
    <xf numFmtId="43" fontId="0" fillId="0" borderId="1" xfId="0" applyNumberFormat="1" applyBorder="1"/>
    <xf numFmtId="0" fontId="0" fillId="0" borderId="0" xfId="0" applyFont="1" applyAlignment="1">
      <alignment vertical="center"/>
    </xf>
    <xf numFmtId="0" fontId="0" fillId="0" borderId="0" xfId="0" applyFont="1" applyFill="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1" xfId="0" applyFont="1" applyBorder="1" applyProtection="1"/>
    <xf numFmtId="0" fontId="0" fillId="0" borderId="1" xfId="0" applyFont="1" applyBorder="1" applyProtection="1">
      <protection locked="0"/>
    </xf>
    <xf numFmtId="43" fontId="1" fillId="0" borderId="1" xfId="2" applyFont="1" applyBorder="1" applyProtection="1"/>
    <xf numFmtId="9" fontId="1" fillId="0" borderId="1" xfId="1" applyFont="1" applyBorder="1" applyProtection="1"/>
    <xf numFmtId="0" fontId="0" fillId="0" borderId="0" xfId="0" applyFont="1" applyProtection="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center" wrapText="1"/>
    </xf>
    <xf numFmtId="0" fontId="0" fillId="0" borderId="15" xfId="0" applyFont="1" applyFill="1" applyBorder="1" applyAlignment="1">
      <alignment vertical="center"/>
    </xf>
    <xf numFmtId="0" fontId="0" fillId="0" borderId="15" xfId="0" applyFont="1" applyBorder="1" applyAlignment="1">
      <alignment vertical="center"/>
    </xf>
    <xf numFmtId="0" fontId="0" fillId="0" borderId="17" xfId="0" applyFont="1" applyBorder="1" applyAlignment="1">
      <alignment vertical="center"/>
    </xf>
    <xf numFmtId="0" fontId="0" fillId="0" borderId="1" xfId="0" applyFont="1" applyBorder="1" applyAlignment="1">
      <alignment vertical="top" wrapText="1"/>
    </xf>
    <xf numFmtId="0" fontId="2" fillId="3" borderId="7" xfId="0" applyFont="1" applyFill="1" applyBorder="1" applyAlignment="1">
      <alignment horizontal="center" vertical="center"/>
    </xf>
    <xf numFmtId="0" fontId="0" fillId="0" borderId="16" xfId="0" applyFont="1" applyBorder="1" applyAlignment="1">
      <alignment vertical="center" wrapText="1"/>
    </xf>
    <xf numFmtId="0" fontId="6" fillId="0" borderId="16" xfId="6" applyBorder="1" applyAlignment="1">
      <alignment vertical="top" wrapText="1"/>
    </xf>
    <xf numFmtId="0" fontId="2" fillId="0" borderId="16" xfId="0" applyFont="1" applyBorder="1" applyAlignment="1">
      <alignment horizontal="center" vertical="center"/>
    </xf>
    <xf numFmtId="6" fontId="0" fillId="0" borderId="16" xfId="0" applyNumberFormat="1" applyFont="1" applyBorder="1" applyAlignment="1">
      <alignment vertical="center"/>
    </xf>
    <xf numFmtId="0" fontId="0" fillId="0" borderId="16"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1" xfId="0" applyBorder="1" applyAlignment="1">
      <alignment horizontal="left" vertical="top"/>
    </xf>
    <xf numFmtId="0" fontId="2" fillId="0" borderId="15" xfId="0" applyFont="1" applyBorder="1" applyAlignment="1">
      <alignment horizontal="center" vertical="center"/>
    </xf>
    <xf numFmtId="166" fontId="0" fillId="0" borderId="16" xfId="5" applyNumberFormat="1" applyFont="1" applyBorder="1" applyAlignment="1">
      <alignment vertical="center"/>
    </xf>
    <xf numFmtId="165" fontId="0" fillId="0" borderId="16" xfId="0" applyNumberFormat="1" applyBorder="1" applyAlignment="1">
      <alignment horizontal="left" vertical="center"/>
    </xf>
    <xf numFmtId="166" fontId="0" fillId="0" borderId="0" xfId="5" applyNumberFormat="1" applyFont="1" applyBorder="1" applyAlignment="1">
      <alignment vertical="center"/>
    </xf>
    <xf numFmtId="0" fontId="0" fillId="0" borderId="1" xfId="0" applyBorder="1" applyProtection="1"/>
    <xf numFmtId="14" fontId="0" fillId="0" borderId="1" xfId="0" applyNumberFormat="1" applyBorder="1" applyProtection="1">
      <protection locked="0"/>
    </xf>
    <xf numFmtId="43" fontId="2" fillId="0" borderId="1" xfId="2" applyFont="1" applyBorder="1" applyProtection="1">
      <protection locked="0"/>
    </xf>
    <xf numFmtId="0" fontId="0" fillId="0" borderId="1" xfId="0" applyBorder="1" applyAlignment="1" applyProtection="1">
      <alignment wrapText="1"/>
      <protection locked="0"/>
    </xf>
    <xf numFmtId="0" fontId="2" fillId="2" borderId="1" xfId="0" applyFont="1" applyFill="1" applyBorder="1" applyAlignment="1" applyProtection="1">
      <alignment horizontal="center" vertical="center" wrapText="1"/>
    </xf>
    <xf numFmtId="0" fontId="0" fillId="4" borderId="16" xfId="0" applyFont="1" applyFill="1" applyBorder="1" applyAlignment="1">
      <alignment vertical="center"/>
    </xf>
    <xf numFmtId="0" fontId="2" fillId="0" borderId="1" xfId="0" applyFont="1" applyBorder="1" applyAlignment="1" applyProtection="1">
      <alignment horizontal="center"/>
    </xf>
    <xf numFmtId="0" fontId="2" fillId="0" borderId="1"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 fontId="0" fillId="0" borderId="1" xfId="0" applyNumberFormat="1" applyBorder="1" applyProtection="1"/>
    <xf numFmtId="167" fontId="0" fillId="0" borderId="1" xfId="2" applyNumberFormat="1" applyFont="1" applyBorder="1" applyProtection="1"/>
    <xf numFmtId="0" fontId="0" fillId="0" borderId="0" xfId="0" applyProtection="1"/>
    <xf numFmtId="0" fontId="2" fillId="0" borderId="1" xfId="0" applyFont="1" applyBorder="1" applyAlignment="1" applyProtection="1">
      <alignment wrapText="1"/>
    </xf>
    <xf numFmtId="0" fontId="0" fillId="0" borderId="10"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top" wrapText="1"/>
    </xf>
    <xf numFmtId="0" fontId="0" fillId="0" borderId="9" xfId="0" applyFont="1" applyBorder="1" applyAlignment="1">
      <alignment horizontal="left" vertical="top"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8" xfId="0" applyFont="1" applyBorder="1" applyAlignment="1">
      <alignment horizontal="left" vertical="center" wrapTex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5" xfId="0" applyFont="1" applyBorder="1" applyAlignment="1">
      <alignment horizontal="left"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2" fillId="0" borderId="17" xfId="0" applyFont="1" applyBorder="1" applyAlignment="1">
      <alignment horizontal="center" vertical="center" wrapText="1"/>
    </xf>
  </cellXfs>
  <cellStyles count="7">
    <cellStyle name="Hipervínculo" xfId="6" builtinId="8"/>
    <cellStyle name="Millares" xfId="2" builtinId="3"/>
    <cellStyle name="Millares 3" xfId="3"/>
    <cellStyle name="Moneda" xfId="5" builtinId="4"/>
    <cellStyle name="Normal" xfId="0" builtinId="0"/>
    <cellStyle name="Normal 3"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www.terminaldemanizales.com.co/Paginas/Viaj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20" zoomScaleNormal="120" workbookViewId="0">
      <selection sqref="A1:K1"/>
    </sheetView>
  </sheetViews>
  <sheetFormatPr baseColWidth="10" defaultRowHeight="15" x14ac:dyDescent="0.25"/>
  <cols>
    <col min="11" max="11" width="13.5703125" customWidth="1"/>
  </cols>
  <sheetData>
    <row r="1" spans="1:11" x14ac:dyDescent="0.25">
      <c r="A1" s="70" t="s">
        <v>374</v>
      </c>
      <c r="B1" s="71"/>
      <c r="C1" s="71"/>
      <c r="D1" s="71"/>
      <c r="E1" s="71"/>
      <c r="F1" s="71"/>
      <c r="G1" s="71"/>
      <c r="H1" s="71"/>
      <c r="I1" s="71"/>
      <c r="J1" s="71"/>
      <c r="K1" s="72"/>
    </row>
    <row r="2" spans="1:11" x14ac:dyDescent="0.25">
      <c r="A2" s="76"/>
      <c r="B2" s="77"/>
      <c r="C2" s="77"/>
      <c r="D2" s="77"/>
      <c r="E2" s="77"/>
      <c r="F2" s="77"/>
      <c r="G2" s="77"/>
      <c r="H2" s="77"/>
      <c r="I2" s="77"/>
      <c r="J2" s="77"/>
      <c r="K2" s="78"/>
    </row>
    <row r="3" spans="1:11" x14ac:dyDescent="0.25">
      <c r="A3" s="73" t="s">
        <v>377</v>
      </c>
      <c r="B3" s="74"/>
      <c r="C3" s="74"/>
      <c r="D3" s="74"/>
      <c r="E3" s="74"/>
      <c r="F3" s="74"/>
      <c r="G3" s="74"/>
      <c r="H3" s="74"/>
      <c r="I3" s="74"/>
      <c r="J3" s="74"/>
      <c r="K3" s="75"/>
    </row>
    <row r="4" spans="1:11" x14ac:dyDescent="0.25">
      <c r="A4" s="73" t="s">
        <v>376</v>
      </c>
      <c r="B4" s="74"/>
      <c r="C4" s="74"/>
      <c r="D4" s="74"/>
      <c r="E4" s="74"/>
      <c r="F4" s="74"/>
      <c r="G4" s="74"/>
      <c r="H4" s="74"/>
      <c r="I4" s="74"/>
      <c r="J4" s="74"/>
      <c r="K4" s="75"/>
    </row>
    <row r="5" spans="1:11" x14ac:dyDescent="0.25">
      <c r="A5" s="76"/>
      <c r="B5" s="77"/>
      <c r="C5" s="77"/>
      <c r="D5" s="77"/>
      <c r="E5" s="77"/>
      <c r="F5" s="77"/>
      <c r="G5" s="77"/>
      <c r="H5" s="77"/>
      <c r="I5" s="77"/>
      <c r="J5" s="77"/>
      <c r="K5" s="78"/>
    </row>
    <row r="6" spans="1:11" x14ac:dyDescent="0.25">
      <c r="A6" s="64" t="s">
        <v>375</v>
      </c>
      <c r="B6" s="65"/>
      <c r="C6" s="65"/>
      <c r="D6" s="65"/>
      <c r="E6" s="65"/>
      <c r="F6" s="65"/>
      <c r="G6" s="65"/>
      <c r="H6" s="65"/>
      <c r="I6" s="65"/>
      <c r="J6" s="65"/>
      <c r="K6" s="66"/>
    </row>
    <row r="7" spans="1:11" ht="30" customHeight="1" x14ac:dyDescent="0.25">
      <c r="A7" s="67" t="s">
        <v>395</v>
      </c>
      <c r="B7" s="68"/>
      <c r="C7" s="68"/>
      <c r="D7" s="68"/>
      <c r="E7" s="68"/>
      <c r="F7" s="68"/>
      <c r="G7" s="68"/>
      <c r="H7" s="68"/>
      <c r="I7" s="68"/>
      <c r="J7" s="68"/>
      <c r="K7" s="69"/>
    </row>
    <row r="8" spans="1:11" ht="30" customHeight="1" x14ac:dyDescent="0.25">
      <c r="A8" s="67" t="s">
        <v>394</v>
      </c>
      <c r="B8" s="68"/>
      <c r="C8" s="68"/>
      <c r="D8" s="68"/>
      <c r="E8" s="68"/>
      <c r="F8" s="68"/>
      <c r="G8" s="68"/>
      <c r="H8" s="68"/>
      <c r="I8" s="68"/>
      <c r="J8" s="68"/>
      <c r="K8" s="69"/>
    </row>
    <row r="9" spans="1:11" x14ac:dyDescent="0.25">
      <c r="A9" s="64" t="s">
        <v>397</v>
      </c>
      <c r="B9" s="65"/>
      <c r="C9" s="65"/>
      <c r="D9" s="65"/>
      <c r="E9" s="65"/>
      <c r="F9" s="65"/>
      <c r="G9" s="65"/>
      <c r="H9" s="65"/>
      <c r="I9" s="65"/>
      <c r="J9" s="65"/>
      <c r="K9" s="66"/>
    </row>
    <row r="10" spans="1:11" x14ac:dyDescent="0.25">
      <c r="A10" s="64" t="s">
        <v>396</v>
      </c>
      <c r="B10" s="65"/>
      <c r="C10" s="65"/>
      <c r="D10" s="65"/>
      <c r="E10" s="65"/>
      <c r="F10" s="65"/>
      <c r="G10" s="65"/>
      <c r="H10" s="65"/>
      <c r="I10" s="65"/>
      <c r="J10" s="65"/>
      <c r="K10" s="66"/>
    </row>
    <row r="11" spans="1:11" x14ac:dyDescent="0.25">
      <c r="A11" s="64" t="s">
        <v>399</v>
      </c>
      <c r="B11" s="65"/>
      <c r="C11" s="65"/>
      <c r="D11" s="65"/>
      <c r="E11" s="65"/>
      <c r="F11" s="65"/>
      <c r="G11" s="65"/>
      <c r="H11" s="65"/>
      <c r="I11" s="65"/>
      <c r="J11" s="65"/>
      <c r="K11" s="66"/>
    </row>
    <row r="12" spans="1:11" x14ac:dyDescent="0.25">
      <c r="A12" s="64" t="s">
        <v>398</v>
      </c>
      <c r="B12" s="65"/>
      <c r="C12" s="65"/>
      <c r="D12" s="65"/>
      <c r="E12" s="65"/>
      <c r="F12" s="65"/>
      <c r="G12" s="65"/>
      <c r="H12" s="65"/>
      <c r="I12" s="65"/>
      <c r="J12" s="65"/>
      <c r="K12" s="66"/>
    </row>
    <row r="13" spans="1:11" x14ac:dyDescent="0.25">
      <c r="A13" s="82"/>
      <c r="B13" s="83"/>
      <c r="C13" s="83"/>
      <c r="D13" s="83"/>
      <c r="E13" s="83"/>
      <c r="F13" s="83"/>
      <c r="G13" s="83"/>
      <c r="H13" s="83"/>
      <c r="I13" s="83"/>
      <c r="J13" s="83"/>
      <c r="K13" s="84"/>
    </row>
    <row r="14" spans="1:11" x14ac:dyDescent="0.25">
      <c r="A14" s="64" t="s">
        <v>378</v>
      </c>
      <c r="B14" s="65"/>
      <c r="C14" s="65"/>
      <c r="D14" s="65"/>
      <c r="E14" s="65"/>
      <c r="F14" s="65"/>
      <c r="G14" s="65"/>
      <c r="H14" s="65"/>
      <c r="I14" s="65"/>
      <c r="J14" s="65"/>
      <c r="K14" s="66"/>
    </row>
    <row r="15" spans="1:11" ht="30" customHeight="1" x14ac:dyDescent="0.25">
      <c r="A15" s="67" t="s">
        <v>400</v>
      </c>
      <c r="B15" s="68"/>
      <c r="C15" s="68"/>
      <c r="D15" s="68"/>
      <c r="E15" s="68"/>
      <c r="F15" s="68"/>
      <c r="G15" s="68"/>
      <c r="H15" s="68"/>
      <c r="I15" s="68"/>
      <c r="J15" s="68"/>
      <c r="K15" s="69"/>
    </row>
    <row r="16" spans="1:11" x14ac:dyDescent="0.25">
      <c r="A16" s="64" t="s">
        <v>401</v>
      </c>
      <c r="B16" s="65"/>
      <c r="C16" s="65"/>
      <c r="D16" s="65"/>
      <c r="E16" s="65"/>
      <c r="F16" s="65"/>
      <c r="G16" s="65"/>
      <c r="H16" s="65"/>
      <c r="I16" s="65"/>
      <c r="J16" s="65"/>
      <c r="K16" s="66"/>
    </row>
    <row r="17" spans="1:11" x14ac:dyDescent="0.25">
      <c r="A17" s="64" t="s">
        <v>402</v>
      </c>
      <c r="B17" s="65"/>
      <c r="C17" s="65"/>
      <c r="D17" s="65"/>
      <c r="E17" s="65"/>
      <c r="F17" s="65"/>
      <c r="G17" s="65"/>
      <c r="H17" s="65"/>
      <c r="I17" s="65"/>
      <c r="J17" s="65"/>
      <c r="K17" s="66"/>
    </row>
    <row r="18" spans="1:11" x14ac:dyDescent="0.25">
      <c r="A18" s="64" t="s">
        <v>403</v>
      </c>
      <c r="B18" s="65"/>
      <c r="C18" s="65"/>
      <c r="D18" s="65"/>
      <c r="E18" s="65"/>
      <c r="F18" s="65"/>
      <c r="G18" s="65"/>
      <c r="H18" s="65"/>
      <c r="I18" s="65"/>
      <c r="J18" s="65"/>
      <c r="K18" s="66"/>
    </row>
    <row r="19" spans="1:11" ht="30.75" customHeight="1" x14ac:dyDescent="0.25">
      <c r="A19" s="67" t="s">
        <v>404</v>
      </c>
      <c r="B19" s="68"/>
      <c r="C19" s="68"/>
      <c r="D19" s="68"/>
      <c r="E19" s="68"/>
      <c r="F19" s="68"/>
      <c r="G19" s="68"/>
      <c r="H19" s="68"/>
      <c r="I19" s="68"/>
      <c r="J19" s="68"/>
      <c r="K19" s="69"/>
    </row>
    <row r="20" spans="1:11" ht="29.25" customHeight="1" x14ac:dyDescent="0.25">
      <c r="A20" s="67" t="s">
        <v>405</v>
      </c>
      <c r="B20" s="68"/>
      <c r="C20" s="68"/>
      <c r="D20" s="68"/>
      <c r="E20" s="68"/>
      <c r="F20" s="68"/>
      <c r="G20" s="68"/>
      <c r="H20" s="68"/>
      <c r="I20" s="68"/>
      <c r="J20" s="68"/>
      <c r="K20" s="69"/>
    </row>
    <row r="21" spans="1:11" x14ac:dyDescent="0.25">
      <c r="A21" s="64" t="s">
        <v>406</v>
      </c>
      <c r="B21" s="65"/>
      <c r="C21" s="65"/>
      <c r="D21" s="65"/>
      <c r="E21" s="65"/>
      <c r="F21" s="65"/>
      <c r="G21" s="65"/>
      <c r="H21" s="65"/>
      <c r="I21" s="65"/>
      <c r="J21" s="65"/>
      <c r="K21" s="66"/>
    </row>
    <row r="22" spans="1:11" x14ac:dyDescent="0.25">
      <c r="A22" s="64" t="s">
        <v>407</v>
      </c>
      <c r="B22" s="65"/>
      <c r="C22" s="65"/>
      <c r="D22" s="65"/>
      <c r="E22" s="65"/>
      <c r="F22" s="65"/>
      <c r="G22" s="65"/>
      <c r="H22" s="65"/>
      <c r="I22" s="65"/>
      <c r="J22" s="65"/>
      <c r="K22" s="66"/>
    </row>
    <row r="23" spans="1:11" x14ac:dyDescent="0.25">
      <c r="A23" s="64" t="s">
        <v>408</v>
      </c>
      <c r="B23" s="65"/>
      <c r="C23" s="65"/>
      <c r="D23" s="65"/>
      <c r="E23" s="65"/>
      <c r="F23" s="65"/>
      <c r="G23" s="65"/>
      <c r="H23" s="65"/>
      <c r="I23" s="65"/>
      <c r="J23" s="65"/>
      <c r="K23" s="66"/>
    </row>
    <row r="24" spans="1:11" s="7" customFormat="1" ht="28.5" customHeight="1" x14ac:dyDescent="0.25">
      <c r="A24" s="67" t="s">
        <v>409</v>
      </c>
      <c r="B24" s="68"/>
      <c r="C24" s="68"/>
      <c r="D24" s="68"/>
      <c r="E24" s="68"/>
      <c r="F24" s="68"/>
      <c r="G24" s="68"/>
      <c r="H24" s="68"/>
      <c r="I24" s="68"/>
      <c r="J24" s="68"/>
      <c r="K24" s="69"/>
    </row>
    <row r="25" spans="1:11" x14ac:dyDescent="0.25">
      <c r="A25" s="64"/>
      <c r="B25" s="65"/>
      <c r="C25" s="65"/>
      <c r="D25" s="65"/>
      <c r="E25" s="65"/>
      <c r="F25" s="65"/>
      <c r="G25" s="65"/>
      <c r="H25" s="65"/>
      <c r="I25" s="65"/>
      <c r="J25" s="65"/>
      <c r="K25" s="66"/>
    </row>
    <row r="26" spans="1:11" x14ac:dyDescent="0.25">
      <c r="A26" s="64" t="s">
        <v>379</v>
      </c>
      <c r="B26" s="65"/>
      <c r="C26" s="65"/>
      <c r="D26" s="65"/>
      <c r="E26" s="65"/>
      <c r="F26" s="65"/>
      <c r="G26" s="65"/>
      <c r="H26" s="65"/>
      <c r="I26" s="65"/>
      <c r="J26" s="65"/>
      <c r="K26" s="66"/>
    </row>
    <row r="27" spans="1:11" ht="15.75" thickBot="1" x14ac:dyDescent="0.3">
      <c r="A27" s="79" t="s">
        <v>381</v>
      </c>
      <c r="B27" s="80"/>
      <c r="C27" s="80"/>
      <c r="D27" s="80"/>
      <c r="E27" s="80"/>
      <c r="F27" s="80"/>
      <c r="G27" s="80"/>
      <c r="H27" s="80"/>
      <c r="I27" s="80"/>
      <c r="J27" s="80"/>
      <c r="K27" s="81"/>
    </row>
  </sheetData>
  <sheetProtection password="CF7A" sheet="1" objects="1" scenarios="1"/>
  <mergeCells count="27">
    <mergeCell ref="A27:K27"/>
    <mergeCell ref="A8:K8"/>
    <mergeCell ref="A9:K9"/>
    <mergeCell ref="A19:K19"/>
    <mergeCell ref="A20:K20"/>
    <mergeCell ref="A21:K21"/>
    <mergeCell ref="A24:K24"/>
    <mergeCell ref="A25:K25"/>
    <mergeCell ref="A26:K26"/>
    <mergeCell ref="A10:K10"/>
    <mergeCell ref="A12:K12"/>
    <mergeCell ref="A11:K11"/>
    <mergeCell ref="A23:K23"/>
    <mergeCell ref="A22:K22"/>
    <mergeCell ref="A13:K13"/>
    <mergeCell ref="A17:K17"/>
    <mergeCell ref="A18:K18"/>
    <mergeCell ref="A15:K15"/>
    <mergeCell ref="A16:K16"/>
    <mergeCell ref="A14:K14"/>
    <mergeCell ref="A1:K1"/>
    <mergeCell ref="A3:K3"/>
    <mergeCell ref="A4:K4"/>
    <mergeCell ref="A6:K6"/>
    <mergeCell ref="A7:K7"/>
    <mergeCell ref="A2:K2"/>
    <mergeCell ref="A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5"/>
  <sheetViews>
    <sheetView workbookViewId="0">
      <selection activeCell="B3" sqref="B3"/>
    </sheetView>
  </sheetViews>
  <sheetFormatPr baseColWidth="10" defaultRowHeight="15" x14ac:dyDescent="0.25"/>
  <cols>
    <col min="1" max="1" width="11.42578125" style="3"/>
    <col min="2" max="2" width="57.42578125" style="3" customWidth="1"/>
    <col min="3" max="3" width="15.28515625" style="3" customWidth="1"/>
    <col min="4" max="4" width="14.140625" style="3" customWidth="1"/>
    <col min="5" max="16384" width="11.42578125" style="3"/>
  </cols>
  <sheetData>
    <row r="3" spans="2:4" x14ac:dyDescent="0.25">
      <c r="B3" s="56" t="s">
        <v>351</v>
      </c>
      <c r="C3" s="56" t="s">
        <v>355</v>
      </c>
      <c r="D3" s="56" t="s">
        <v>356</v>
      </c>
    </row>
    <row r="4" spans="2:4" x14ac:dyDescent="0.25">
      <c r="B4" s="2"/>
      <c r="C4" s="51"/>
      <c r="D4" s="51"/>
    </row>
    <row r="5" spans="2:4" x14ac:dyDescent="0.25">
      <c r="B5" s="2"/>
      <c r="C5" s="51"/>
      <c r="D5" s="2"/>
    </row>
    <row r="6" spans="2:4" x14ac:dyDescent="0.25">
      <c r="B6" s="2"/>
      <c r="C6" s="51"/>
      <c r="D6" s="2"/>
    </row>
    <row r="7" spans="2:4" x14ac:dyDescent="0.25">
      <c r="B7" s="2"/>
      <c r="C7" s="51"/>
      <c r="D7" s="2"/>
    </row>
    <row r="8" spans="2:4" x14ac:dyDescent="0.25">
      <c r="B8" s="2"/>
      <c r="C8" s="51"/>
      <c r="D8" s="2"/>
    </row>
    <row r="9" spans="2:4" x14ac:dyDescent="0.25">
      <c r="B9" s="2"/>
      <c r="C9" s="51"/>
      <c r="D9" s="2"/>
    </row>
    <row r="10" spans="2:4" x14ac:dyDescent="0.25">
      <c r="B10" s="2"/>
      <c r="C10" s="51"/>
      <c r="D10" s="2"/>
    </row>
    <row r="11" spans="2:4" x14ac:dyDescent="0.25">
      <c r="B11" s="2"/>
      <c r="C11" s="51"/>
      <c r="D11" s="2"/>
    </row>
    <row r="12" spans="2:4" x14ac:dyDescent="0.25">
      <c r="B12" s="2"/>
      <c r="C12" s="51"/>
      <c r="D12" s="2"/>
    </row>
    <row r="13" spans="2:4" x14ac:dyDescent="0.25">
      <c r="B13" s="2"/>
      <c r="C13" s="51"/>
      <c r="D13" s="2"/>
    </row>
    <row r="14" spans="2:4" x14ac:dyDescent="0.25">
      <c r="B14" s="2"/>
      <c r="C14" s="51"/>
      <c r="D14" s="2"/>
    </row>
    <row r="15" spans="2:4" x14ac:dyDescent="0.25">
      <c r="B15" s="2"/>
      <c r="C15" s="51"/>
      <c r="D15" s="2"/>
    </row>
  </sheetData>
  <sheetProtection password="CF7A"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L28"/>
  <sheetViews>
    <sheetView topLeftCell="B1" workbookViewId="0">
      <selection activeCell="B4" sqref="B4"/>
    </sheetView>
  </sheetViews>
  <sheetFormatPr baseColWidth="10" defaultRowHeight="15" x14ac:dyDescent="0.25"/>
  <cols>
    <col min="1" max="1" width="3.28515625" style="3" customWidth="1"/>
    <col min="2" max="2" width="29.140625" style="3" customWidth="1"/>
    <col min="3" max="3" width="25.5703125" style="3" customWidth="1"/>
    <col min="4" max="4" width="14.7109375" style="3" customWidth="1"/>
    <col min="5" max="5" width="17.140625" style="3" customWidth="1"/>
    <col min="6" max="6" width="39.5703125" style="3" customWidth="1"/>
    <col min="7" max="7" width="15.42578125" style="3" customWidth="1"/>
    <col min="8" max="8" width="11.42578125" style="3"/>
    <col min="9" max="9" width="12.28515625" style="3" customWidth="1"/>
    <col min="10" max="10" width="12.5703125" style="3" customWidth="1"/>
    <col min="11" max="16384" width="11.42578125" style="3"/>
  </cols>
  <sheetData>
    <row r="2" spans="2:12" x14ac:dyDescent="0.25">
      <c r="B2" s="87" t="s">
        <v>4</v>
      </c>
      <c r="C2" s="85" t="s">
        <v>50</v>
      </c>
      <c r="D2" s="87" t="s">
        <v>51</v>
      </c>
      <c r="E2" s="88" t="s">
        <v>380</v>
      </c>
      <c r="F2" s="89" t="s">
        <v>5</v>
      </c>
      <c r="G2" s="90"/>
      <c r="H2" s="90"/>
      <c r="I2" s="90"/>
      <c r="J2" s="91"/>
      <c r="K2" s="57" t="s">
        <v>10</v>
      </c>
      <c r="L2" s="56" t="s">
        <v>2</v>
      </c>
    </row>
    <row r="3" spans="2:12" ht="60" x14ac:dyDescent="0.25">
      <c r="B3" s="87"/>
      <c r="C3" s="86"/>
      <c r="D3" s="87"/>
      <c r="E3" s="88"/>
      <c r="F3" s="58" t="s">
        <v>514</v>
      </c>
      <c r="G3" s="58" t="s">
        <v>6</v>
      </c>
      <c r="H3" s="59" t="s">
        <v>7</v>
      </c>
      <c r="I3" s="58" t="s">
        <v>8</v>
      </c>
      <c r="J3" s="58" t="s">
        <v>9</v>
      </c>
      <c r="K3" s="58" t="s">
        <v>0</v>
      </c>
      <c r="L3" s="58" t="s">
        <v>0</v>
      </c>
    </row>
    <row r="4" spans="2:12" x14ac:dyDescent="0.25">
      <c r="B4" s="2"/>
      <c r="C4" s="2"/>
      <c r="D4" s="2"/>
      <c r="E4" s="2"/>
      <c r="F4" s="53"/>
      <c r="G4" s="2"/>
      <c r="H4" s="60">
        <f>+IF(((J4-I4)/7)&gt;46,"46",INT((J4-I4)/7))</f>
        <v>0</v>
      </c>
      <c r="I4" s="51"/>
      <c r="J4" s="51"/>
      <c r="K4" s="2"/>
      <c r="L4" s="61">
        <f>+K4*H4*G4</f>
        <v>0</v>
      </c>
    </row>
    <row r="5" spans="2:12" x14ac:dyDescent="0.25">
      <c r="B5" s="2"/>
      <c r="C5" s="2"/>
      <c r="D5" s="2"/>
      <c r="E5" s="2"/>
      <c r="F5" s="53"/>
      <c r="G5" s="2"/>
      <c r="H5" s="60">
        <f t="shared" ref="H5:H28" si="0">+IF(((J5-I5)/7)&gt;46,"46",INT((J5-I5)/7))</f>
        <v>0</v>
      </c>
      <c r="I5" s="51"/>
      <c r="J5" s="2"/>
      <c r="K5" s="2"/>
      <c r="L5" s="61">
        <f>+K5*H5*G5</f>
        <v>0</v>
      </c>
    </row>
    <row r="6" spans="2:12" x14ac:dyDescent="0.25">
      <c r="B6" s="2"/>
      <c r="C6" s="2"/>
      <c r="D6" s="2"/>
      <c r="E6" s="2"/>
      <c r="F6" s="53"/>
      <c r="G6" s="2"/>
      <c r="H6" s="60">
        <f t="shared" si="0"/>
        <v>0</v>
      </c>
      <c r="I6" s="51"/>
      <c r="J6" s="2"/>
      <c r="K6" s="2"/>
      <c r="L6" s="61">
        <f t="shared" ref="L6:L28" si="1">+K6*H6*G6</f>
        <v>0</v>
      </c>
    </row>
    <row r="7" spans="2:12" x14ac:dyDescent="0.25">
      <c r="B7" s="2"/>
      <c r="C7" s="2"/>
      <c r="D7" s="2"/>
      <c r="E7" s="2"/>
      <c r="F7" s="53"/>
      <c r="G7" s="2"/>
      <c r="H7" s="60">
        <f t="shared" si="0"/>
        <v>0</v>
      </c>
      <c r="I7" s="51"/>
      <c r="J7" s="2"/>
      <c r="K7" s="2"/>
      <c r="L7" s="61">
        <f t="shared" si="1"/>
        <v>0</v>
      </c>
    </row>
    <row r="8" spans="2:12" x14ac:dyDescent="0.25">
      <c r="B8" s="2"/>
      <c r="C8" s="2"/>
      <c r="D8" s="2"/>
      <c r="E8" s="2"/>
      <c r="F8" s="53"/>
      <c r="G8" s="2"/>
      <c r="H8" s="60">
        <f t="shared" si="0"/>
        <v>0</v>
      </c>
      <c r="I8" s="51"/>
      <c r="J8" s="2"/>
      <c r="K8" s="2"/>
      <c r="L8" s="61">
        <f t="shared" si="1"/>
        <v>0</v>
      </c>
    </row>
    <row r="9" spans="2:12" x14ac:dyDescent="0.25">
      <c r="B9" s="2"/>
      <c r="C9" s="2"/>
      <c r="D9" s="2"/>
      <c r="E9" s="2"/>
      <c r="F9" s="53"/>
      <c r="G9" s="2"/>
      <c r="H9" s="60">
        <f t="shared" si="0"/>
        <v>0</v>
      </c>
      <c r="I9" s="51"/>
      <c r="J9" s="2"/>
      <c r="K9" s="2"/>
      <c r="L9" s="61">
        <f t="shared" si="1"/>
        <v>0</v>
      </c>
    </row>
    <row r="10" spans="2:12" x14ac:dyDescent="0.25">
      <c r="B10" s="2"/>
      <c r="C10" s="2"/>
      <c r="D10" s="2"/>
      <c r="E10" s="2"/>
      <c r="F10" s="53"/>
      <c r="G10" s="2"/>
      <c r="H10" s="60">
        <f t="shared" si="0"/>
        <v>0</v>
      </c>
      <c r="I10" s="51"/>
      <c r="J10" s="2"/>
      <c r="K10" s="2"/>
      <c r="L10" s="61">
        <f t="shared" si="1"/>
        <v>0</v>
      </c>
    </row>
    <row r="11" spans="2:12" x14ac:dyDescent="0.25">
      <c r="B11" s="2"/>
      <c r="C11" s="2"/>
      <c r="D11" s="2"/>
      <c r="E11" s="2"/>
      <c r="F11" s="53"/>
      <c r="G11" s="2"/>
      <c r="H11" s="60">
        <f t="shared" si="0"/>
        <v>0</v>
      </c>
      <c r="I11" s="51"/>
      <c r="J11" s="2"/>
      <c r="K11" s="2"/>
      <c r="L11" s="61">
        <f t="shared" si="1"/>
        <v>0</v>
      </c>
    </row>
    <row r="12" spans="2:12" x14ac:dyDescent="0.25">
      <c r="B12" s="2"/>
      <c r="C12" s="2"/>
      <c r="D12" s="2"/>
      <c r="E12" s="2"/>
      <c r="F12" s="53"/>
      <c r="G12" s="2"/>
      <c r="H12" s="60">
        <f t="shared" si="0"/>
        <v>0</v>
      </c>
      <c r="I12" s="51"/>
      <c r="J12" s="2"/>
      <c r="K12" s="2"/>
      <c r="L12" s="61">
        <f t="shared" si="1"/>
        <v>0</v>
      </c>
    </row>
    <row r="13" spans="2:12" x14ac:dyDescent="0.25">
      <c r="B13" s="2"/>
      <c r="C13" s="2"/>
      <c r="D13" s="2"/>
      <c r="E13" s="2"/>
      <c r="F13" s="53"/>
      <c r="G13" s="2"/>
      <c r="H13" s="60">
        <f t="shared" si="0"/>
        <v>0</v>
      </c>
      <c r="I13" s="51"/>
      <c r="J13" s="51"/>
      <c r="K13" s="2"/>
      <c r="L13" s="61">
        <f t="shared" si="1"/>
        <v>0</v>
      </c>
    </row>
    <row r="14" spans="2:12" x14ac:dyDescent="0.25">
      <c r="B14" s="2"/>
      <c r="C14" s="2"/>
      <c r="D14" s="2"/>
      <c r="E14" s="2"/>
      <c r="F14" s="53"/>
      <c r="G14" s="2"/>
      <c r="H14" s="60">
        <f t="shared" si="0"/>
        <v>0</v>
      </c>
      <c r="I14" s="51"/>
      <c r="J14" s="2"/>
      <c r="K14" s="2"/>
      <c r="L14" s="61">
        <f t="shared" si="1"/>
        <v>0</v>
      </c>
    </row>
    <row r="15" spans="2:12" x14ac:dyDescent="0.25">
      <c r="B15" s="2"/>
      <c r="C15" s="2"/>
      <c r="D15" s="2"/>
      <c r="E15" s="2"/>
      <c r="F15" s="53"/>
      <c r="G15" s="2"/>
      <c r="H15" s="60">
        <f t="shared" si="0"/>
        <v>0</v>
      </c>
      <c r="I15" s="51"/>
      <c r="J15" s="2"/>
      <c r="K15" s="2"/>
      <c r="L15" s="61">
        <f t="shared" si="1"/>
        <v>0</v>
      </c>
    </row>
    <row r="16" spans="2:12" x14ac:dyDescent="0.25">
      <c r="B16" s="2"/>
      <c r="C16" s="2"/>
      <c r="D16" s="2"/>
      <c r="E16" s="2"/>
      <c r="F16" s="53"/>
      <c r="G16" s="2"/>
      <c r="H16" s="60">
        <f t="shared" si="0"/>
        <v>0</v>
      </c>
      <c r="I16" s="51"/>
      <c r="J16" s="2"/>
      <c r="K16" s="2"/>
      <c r="L16" s="61">
        <f t="shared" si="1"/>
        <v>0</v>
      </c>
    </row>
    <row r="17" spans="2:12" x14ac:dyDescent="0.25">
      <c r="B17" s="2"/>
      <c r="C17" s="2"/>
      <c r="D17" s="2"/>
      <c r="E17" s="2"/>
      <c r="F17" s="53"/>
      <c r="G17" s="2"/>
      <c r="H17" s="60">
        <f t="shared" si="0"/>
        <v>0</v>
      </c>
      <c r="I17" s="51"/>
      <c r="J17" s="2"/>
      <c r="K17" s="2"/>
      <c r="L17" s="61">
        <f t="shared" si="1"/>
        <v>0</v>
      </c>
    </row>
    <row r="18" spans="2:12" x14ac:dyDescent="0.25">
      <c r="B18" s="2"/>
      <c r="C18" s="2"/>
      <c r="D18" s="2"/>
      <c r="E18" s="2"/>
      <c r="F18" s="53"/>
      <c r="G18" s="2"/>
      <c r="H18" s="60">
        <f t="shared" si="0"/>
        <v>0</v>
      </c>
      <c r="I18" s="51"/>
      <c r="J18" s="2"/>
      <c r="K18" s="2"/>
      <c r="L18" s="61">
        <f t="shared" si="1"/>
        <v>0</v>
      </c>
    </row>
    <row r="19" spans="2:12" x14ac:dyDescent="0.25">
      <c r="B19" s="2"/>
      <c r="C19" s="2"/>
      <c r="D19" s="2"/>
      <c r="E19" s="2"/>
      <c r="F19" s="53"/>
      <c r="G19" s="2"/>
      <c r="H19" s="60">
        <f t="shared" si="0"/>
        <v>0</v>
      </c>
      <c r="I19" s="51"/>
      <c r="J19" s="2"/>
      <c r="K19" s="2"/>
      <c r="L19" s="61">
        <f t="shared" si="1"/>
        <v>0</v>
      </c>
    </row>
    <row r="20" spans="2:12" x14ac:dyDescent="0.25">
      <c r="B20" s="2"/>
      <c r="C20" s="2"/>
      <c r="D20" s="2"/>
      <c r="E20" s="2"/>
      <c r="F20" s="53"/>
      <c r="G20" s="2"/>
      <c r="H20" s="60">
        <f t="shared" si="0"/>
        <v>0</v>
      </c>
      <c r="I20" s="51"/>
      <c r="J20" s="2"/>
      <c r="K20" s="2"/>
      <c r="L20" s="61">
        <f t="shared" si="1"/>
        <v>0</v>
      </c>
    </row>
    <row r="21" spans="2:12" x14ac:dyDescent="0.25">
      <c r="B21" s="2"/>
      <c r="C21" s="2"/>
      <c r="D21" s="2"/>
      <c r="E21" s="2"/>
      <c r="F21" s="53"/>
      <c r="G21" s="2"/>
      <c r="H21" s="60">
        <f t="shared" si="0"/>
        <v>0</v>
      </c>
      <c r="I21" s="51"/>
      <c r="J21" s="2"/>
      <c r="K21" s="2"/>
      <c r="L21" s="61">
        <f t="shared" si="1"/>
        <v>0</v>
      </c>
    </row>
    <row r="22" spans="2:12" x14ac:dyDescent="0.25">
      <c r="B22" s="2"/>
      <c r="C22" s="2"/>
      <c r="D22" s="2"/>
      <c r="E22" s="2"/>
      <c r="F22" s="53"/>
      <c r="G22" s="2"/>
      <c r="H22" s="60">
        <f t="shared" si="0"/>
        <v>0</v>
      </c>
      <c r="I22" s="51"/>
      <c r="J22" s="2"/>
      <c r="K22" s="2"/>
      <c r="L22" s="61">
        <f t="shared" si="1"/>
        <v>0</v>
      </c>
    </row>
    <row r="23" spans="2:12" x14ac:dyDescent="0.25">
      <c r="B23" s="2"/>
      <c r="C23" s="2"/>
      <c r="D23" s="2"/>
      <c r="E23" s="2"/>
      <c r="F23" s="53"/>
      <c r="G23" s="2"/>
      <c r="H23" s="60">
        <f t="shared" si="0"/>
        <v>0</v>
      </c>
      <c r="I23" s="51"/>
      <c r="J23" s="2"/>
      <c r="K23" s="2"/>
      <c r="L23" s="61">
        <f t="shared" si="1"/>
        <v>0</v>
      </c>
    </row>
    <row r="24" spans="2:12" x14ac:dyDescent="0.25">
      <c r="B24" s="2"/>
      <c r="C24" s="2"/>
      <c r="D24" s="2"/>
      <c r="E24" s="2"/>
      <c r="F24" s="53"/>
      <c r="G24" s="2"/>
      <c r="H24" s="60">
        <f t="shared" si="0"/>
        <v>0</v>
      </c>
      <c r="I24" s="51"/>
      <c r="J24" s="2"/>
      <c r="K24" s="2"/>
      <c r="L24" s="61">
        <f t="shared" si="1"/>
        <v>0</v>
      </c>
    </row>
    <row r="25" spans="2:12" x14ac:dyDescent="0.25">
      <c r="B25" s="2"/>
      <c r="C25" s="2"/>
      <c r="D25" s="2"/>
      <c r="E25" s="2"/>
      <c r="F25" s="53"/>
      <c r="G25" s="2"/>
      <c r="H25" s="60">
        <f t="shared" si="0"/>
        <v>0</v>
      </c>
      <c r="I25" s="51"/>
      <c r="J25" s="2"/>
      <c r="K25" s="2"/>
      <c r="L25" s="61">
        <f t="shared" si="1"/>
        <v>0</v>
      </c>
    </row>
    <row r="26" spans="2:12" x14ac:dyDescent="0.25">
      <c r="B26" s="2"/>
      <c r="C26" s="2"/>
      <c r="D26" s="2"/>
      <c r="E26" s="2"/>
      <c r="F26" s="53"/>
      <c r="G26" s="2"/>
      <c r="H26" s="60">
        <f t="shared" si="0"/>
        <v>0</v>
      </c>
      <c r="I26" s="51"/>
      <c r="J26" s="2"/>
      <c r="K26" s="2"/>
      <c r="L26" s="61">
        <f t="shared" si="1"/>
        <v>0</v>
      </c>
    </row>
    <row r="27" spans="2:12" x14ac:dyDescent="0.25">
      <c r="B27" s="2"/>
      <c r="C27" s="2"/>
      <c r="D27" s="2"/>
      <c r="E27" s="2"/>
      <c r="F27" s="53"/>
      <c r="G27" s="2"/>
      <c r="H27" s="60">
        <f t="shared" si="0"/>
        <v>0</v>
      </c>
      <c r="I27" s="51"/>
      <c r="J27" s="2"/>
      <c r="K27" s="2"/>
      <c r="L27" s="61">
        <f t="shared" si="1"/>
        <v>0</v>
      </c>
    </row>
    <row r="28" spans="2:12" x14ac:dyDescent="0.25">
      <c r="B28" s="2"/>
      <c r="C28" s="2"/>
      <c r="D28" s="2"/>
      <c r="E28" s="2"/>
      <c r="F28" s="53"/>
      <c r="G28" s="2"/>
      <c r="H28" s="60">
        <f t="shared" si="0"/>
        <v>0</v>
      </c>
      <c r="I28" s="51"/>
      <c r="J28" s="2"/>
      <c r="K28" s="2"/>
      <c r="L28" s="61">
        <f t="shared" si="1"/>
        <v>0</v>
      </c>
    </row>
  </sheetData>
  <sheetProtection password="CF7A" sheet="1" objects="1" scenarios="1"/>
  <mergeCells count="5">
    <mergeCell ref="C2:C3"/>
    <mergeCell ref="B2:B3"/>
    <mergeCell ref="D2:D3"/>
    <mergeCell ref="E2:E3"/>
    <mergeCell ref="F2:J2"/>
  </mergeCells>
  <dataValidations count="2">
    <dataValidation type="date" operator="greaterThanOrEqual" allowBlank="1" showInputMessage="1" showErrorMessage="1" sqref="I4:J28">
      <formula1>43466</formula1>
    </dataValidation>
    <dataValidation type="whole" operator="greaterThanOrEqual" allowBlank="1" showInputMessage="1" showErrorMessage="1" sqref="K4:K28">
      <formula1>0</formula1>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Datos!$N$5:$N$9</xm:f>
          </x14:formula1>
          <xm:sqref>C4:C28</xm:sqref>
        </x14:dataValidation>
        <x14:dataValidation type="list" allowBlank="1" showInputMessage="1" showErrorMessage="1">
          <x14:formula1>
            <xm:f>Datos!$P$5:$P$11</xm:f>
          </x14:formula1>
          <xm:sqref>E4:E28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P41"/>
  <sheetViews>
    <sheetView tabSelected="1" workbookViewId="0">
      <selection activeCell="H5" sqref="H5"/>
    </sheetView>
  </sheetViews>
  <sheetFormatPr baseColWidth="10" defaultRowHeight="15" x14ac:dyDescent="0.25"/>
  <cols>
    <col min="1" max="1" width="11.42578125" style="3"/>
    <col min="2" max="2" width="33" style="3" customWidth="1"/>
    <col min="3" max="3" width="14.7109375" style="3" customWidth="1"/>
    <col min="4" max="4" width="11.85546875" style="3" bestFit="1" customWidth="1"/>
    <col min="5" max="5" width="13.5703125" style="3" customWidth="1"/>
    <col min="6" max="6" width="15.7109375" style="3" customWidth="1"/>
    <col min="7" max="7" width="16" style="3" customWidth="1"/>
    <col min="8" max="9" width="11.42578125" style="3"/>
    <col min="10" max="10" width="47.140625" style="28" customWidth="1"/>
    <col min="11" max="11" width="29.140625" style="3" customWidth="1"/>
    <col min="12" max="12" width="13.5703125" style="3" customWidth="1"/>
    <col min="13" max="13" width="34" style="3" customWidth="1"/>
    <col min="14" max="14" width="23.7109375" style="3" customWidth="1"/>
    <col min="15" max="15" width="15.85546875" style="3" customWidth="1"/>
    <col min="16" max="16384" width="11.42578125" style="3"/>
  </cols>
  <sheetData>
    <row r="1" spans="2:16" x14ac:dyDescent="0.25">
      <c r="J1" s="3"/>
    </row>
    <row r="2" spans="2:16" x14ac:dyDescent="0.25">
      <c r="B2" s="93" t="s">
        <v>357</v>
      </c>
      <c r="C2" s="93" t="s">
        <v>11</v>
      </c>
      <c r="D2" s="93" t="s">
        <v>15</v>
      </c>
      <c r="E2" s="93"/>
      <c r="F2" s="93"/>
      <c r="G2" s="93"/>
      <c r="H2" s="93"/>
      <c r="I2" s="93"/>
      <c r="J2" s="93"/>
      <c r="K2" s="93"/>
      <c r="L2" s="93"/>
      <c r="M2" s="93"/>
      <c r="N2" s="93"/>
      <c r="O2" s="93"/>
      <c r="P2" s="92" t="s">
        <v>1</v>
      </c>
    </row>
    <row r="3" spans="2:16" ht="30" customHeight="1" x14ac:dyDescent="0.25">
      <c r="B3" s="93"/>
      <c r="C3" s="93"/>
      <c r="D3" s="94" t="s">
        <v>14</v>
      </c>
      <c r="E3" s="95"/>
      <c r="F3" s="95"/>
      <c r="G3" s="95"/>
      <c r="H3" s="96"/>
      <c r="I3" s="94" t="s">
        <v>3</v>
      </c>
      <c r="J3" s="95"/>
      <c r="K3" s="95"/>
      <c r="L3" s="95"/>
      <c r="M3" s="95"/>
      <c r="N3" s="95"/>
      <c r="O3" s="95"/>
      <c r="P3" s="92"/>
    </row>
    <row r="4" spans="2:16" ht="60" x14ac:dyDescent="0.25">
      <c r="B4" s="93"/>
      <c r="C4" s="93"/>
      <c r="D4" s="54" t="s">
        <v>0</v>
      </c>
      <c r="E4" s="54" t="s">
        <v>12</v>
      </c>
      <c r="F4" s="54" t="s">
        <v>111</v>
      </c>
      <c r="G4" s="54" t="s">
        <v>13</v>
      </c>
      <c r="H4" s="54" t="s">
        <v>515</v>
      </c>
      <c r="I4" s="54" t="s">
        <v>352</v>
      </c>
      <c r="J4" s="54" t="s">
        <v>112</v>
      </c>
      <c r="K4" s="54" t="s">
        <v>516</v>
      </c>
      <c r="L4" s="54" t="s">
        <v>353</v>
      </c>
      <c r="M4" s="54" t="s">
        <v>113</v>
      </c>
      <c r="N4" s="54" t="s">
        <v>516</v>
      </c>
      <c r="O4" s="54" t="s">
        <v>114</v>
      </c>
      <c r="P4" s="92"/>
    </row>
    <row r="5" spans="2:16" x14ac:dyDescent="0.25">
      <c r="B5" s="13" t="s">
        <v>354</v>
      </c>
      <c r="C5" s="5"/>
      <c r="D5" s="5">
        <f>+SUM(D6:D9)</f>
        <v>0</v>
      </c>
      <c r="E5" s="5">
        <f>+SUM(E6:E9)</f>
        <v>0</v>
      </c>
      <c r="F5" s="5">
        <f t="shared" ref="F5:I5" si="0">+SUM(F6:F9)</f>
        <v>0</v>
      </c>
      <c r="G5" s="5">
        <f t="shared" si="0"/>
        <v>0</v>
      </c>
      <c r="H5" s="5"/>
      <c r="I5" s="5">
        <f t="shared" si="0"/>
        <v>0</v>
      </c>
      <c r="J5" s="24"/>
      <c r="K5" s="5"/>
      <c r="L5" s="5">
        <f t="shared" ref="L5" si="1">+SUM(L6:L9)</f>
        <v>0</v>
      </c>
      <c r="M5" s="5"/>
      <c r="N5" s="5"/>
      <c r="O5" s="5"/>
      <c r="P5" s="5">
        <f>+D5+E5+F5+G5+I5+L5</f>
        <v>0</v>
      </c>
    </row>
    <row r="6" spans="2:16" x14ac:dyDescent="0.25">
      <c r="B6" s="14" t="s">
        <v>16</v>
      </c>
      <c r="C6" s="2"/>
      <c r="D6" s="2"/>
      <c r="E6" s="2"/>
      <c r="F6" s="2"/>
      <c r="G6" s="2"/>
      <c r="H6" s="2"/>
      <c r="I6" s="2"/>
      <c r="J6" s="25"/>
      <c r="K6" s="2"/>
      <c r="L6" s="2"/>
      <c r="M6" s="2"/>
      <c r="N6" s="2"/>
      <c r="O6" s="2"/>
      <c r="P6" s="2"/>
    </row>
    <row r="7" spans="2:16" x14ac:dyDescent="0.25">
      <c r="B7" s="14" t="s">
        <v>17</v>
      </c>
      <c r="C7" s="2"/>
      <c r="D7" s="2"/>
      <c r="E7" s="2"/>
      <c r="F7" s="2"/>
      <c r="G7" s="2"/>
      <c r="H7" s="2"/>
      <c r="I7" s="2"/>
      <c r="J7" s="25"/>
      <c r="K7" s="2"/>
      <c r="L7" s="2"/>
      <c r="M7" s="2"/>
      <c r="N7" s="2"/>
      <c r="O7" s="2"/>
      <c r="P7" s="2"/>
    </row>
    <row r="8" spans="2:16" x14ac:dyDescent="0.25">
      <c r="B8" s="14" t="s">
        <v>18</v>
      </c>
      <c r="C8" s="2"/>
      <c r="D8" s="2"/>
      <c r="E8" s="2"/>
      <c r="F8" s="2"/>
      <c r="G8" s="2"/>
      <c r="H8" s="2"/>
      <c r="I8" s="2"/>
      <c r="J8" s="25"/>
      <c r="K8" s="2"/>
      <c r="L8" s="2"/>
      <c r="M8" s="2"/>
      <c r="N8" s="2"/>
      <c r="O8" s="2"/>
      <c r="P8" s="2"/>
    </row>
    <row r="9" spans="2:16" x14ac:dyDescent="0.25">
      <c r="B9" s="14" t="s">
        <v>19</v>
      </c>
      <c r="C9" s="2"/>
      <c r="D9" s="2"/>
      <c r="E9" s="2"/>
      <c r="F9" s="2"/>
      <c r="G9" s="2"/>
      <c r="H9" s="2"/>
      <c r="I9" s="2"/>
      <c r="J9" s="25"/>
      <c r="K9" s="2"/>
      <c r="L9" s="2"/>
      <c r="M9" s="2"/>
      <c r="N9" s="2"/>
      <c r="O9" s="2"/>
      <c r="P9" s="2"/>
    </row>
    <row r="10" spans="2:16" x14ac:dyDescent="0.25">
      <c r="B10" s="13" t="s">
        <v>20</v>
      </c>
      <c r="C10" s="5"/>
      <c r="D10" s="5">
        <f>+D11+D15+D18+D23+D24</f>
        <v>0</v>
      </c>
      <c r="E10" s="5">
        <f>+E11+E15+E18+E23+E24</f>
        <v>0</v>
      </c>
      <c r="F10" s="5">
        <f>+F11+F15+F18+F23+F24</f>
        <v>0</v>
      </c>
      <c r="G10" s="5">
        <f>+G11+G15+G18+G23+G24</f>
        <v>0</v>
      </c>
      <c r="H10" s="5"/>
      <c r="I10" s="5">
        <f>+I11+I15+I18+I23+I24</f>
        <v>0</v>
      </c>
      <c r="J10" s="24"/>
      <c r="K10" s="5"/>
      <c r="L10" s="5">
        <f>+L11+L15+L18+L23+L24</f>
        <v>0</v>
      </c>
      <c r="M10" s="5"/>
      <c r="N10" s="5"/>
      <c r="O10" s="5"/>
      <c r="P10" s="5">
        <f>+D10+E10+F10+G10+I10+L10</f>
        <v>0</v>
      </c>
    </row>
    <row r="11" spans="2:16" x14ac:dyDescent="0.25">
      <c r="B11" s="13" t="s">
        <v>21</v>
      </c>
      <c r="C11" s="50"/>
      <c r="D11" s="50">
        <f>+D12+D13+D14</f>
        <v>0</v>
      </c>
      <c r="E11" s="50">
        <f t="shared" ref="E11:G11" si="2">+E12+E13+E14</f>
        <v>0</v>
      </c>
      <c r="F11" s="50">
        <f t="shared" si="2"/>
        <v>0</v>
      </c>
      <c r="G11" s="50">
        <f t="shared" si="2"/>
        <v>0</v>
      </c>
      <c r="H11" s="50"/>
      <c r="I11" s="50">
        <f t="shared" ref="I11" si="3">+I12+I13+I14</f>
        <v>0</v>
      </c>
      <c r="J11" s="24"/>
      <c r="K11" s="50"/>
      <c r="L11" s="50">
        <f t="shared" ref="L11" si="4">+L12+L13+L14</f>
        <v>0</v>
      </c>
      <c r="M11" s="50"/>
      <c r="N11" s="50"/>
      <c r="O11" s="50"/>
      <c r="P11" s="50"/>
    </row>
    <row r="12" spans="2:16" ht="45" x14ac:dyDescent="0.25">
      <c r="B12" s="14" t="s">
        <v>22</v>
      </c>
      <c r="C12" s="2"/>
      <c r="D12" s="2"/>
      <c r="E12" s="2"/>
      <c r="F12" s="2"/>
      <c r="G12" s="2"/>
      <c r="H12" s="2"/>
      <c r="I12" s="2"/>
      <c r="J12" s="25"/>
      <c r="K12" s="2"/>
      <c r="L12" s="2"/>
      <c r="M12" s="2"/>
      <c r="N12" s="2"/>
      <c r="O12" s="2"/>
      <c r="P12" s="2"/>
    </row>
    <row r="13" spans="2:16" ht="30" x14ac:dyDescent="0.25">
      <c r="B13" s="14" t="s">
        <v>23</v>
      </c>
      <c r="C13" s="2"/>
      <c r="D13" s="2"/>
      <c r="E13" s="2"/>
      <c r="F13" s="2"/>
      <c r="G13" s="2"/>
      <c r="H13" s="2"/>
      <c r="I13" s="2"/>
      <c r="J13" s="25"/>
      <c r="K13" s="2"/>
      <c r="L13" s="2"/>
      <c r="M13" s="2"/>
      <c r="N13" s="2"/>
      <c r="O13" s="2"/>
      <c r="P13" s="2"/>
    </row>
    <row r="14" spans="2:16" ht="30" x14ac:dyDescent="0.25">
      <c r="B14" s="14" t="s">
        <v>24</v>
      </c>
      <c r="C14" s="2"/>
      <c r="D14" s="2"/>
      <c r="E14" s="2"/>
      <c r="F14" s="2"/>
      <c r="G14" s="2"/>
      <c r="H14" s="2"/>
      <c r="I14" s="2"/>
      <c r="J14" s="25"/>
      <c r="K14" s="2"/>
      <c r="L14" s="2"/>
      <c r="M14" s="2"/>
      <c r="N14" s="2"/>
      <c r="O14" s="2"/>
      <c r="P14" s="2"/>
    </row>
    <row r="15" spans="2:16" x14ac:dyDescent="0.25">
      <c r="B15" s="13" t="s">
        <v>25</v>
      </c>
      <c r="C15" s="50"/>
      <c r="D15" s="50">
        <f>+D16+D17</f>
        <v>0</v>
      </c>
      <c r="E15" s="50">
        <f t="shared" ref="E15:L15" si="5">+E16+E17</f>
        <v>0</v>
      </c>
      <c r="F15" s="50">
        <f t="shared" si="5"/>
        <v>0</v>
      </c>
      <c r="G15" s="50">
        <f t="shared" si="5"/>
        <v>0</v>
      </c>
      <c r="H15" s="50"/>
      <c r="I15" s="50">
        <f t="shared" si="5"/>
        <v>0</v>
      </c>
      <c r="J15" s="24"/>
      <c r="K15" s="50"/>
      <c r="L15" s="50">
        <f t="shared" si="5"/>
        <v>0</v>
      </c>
      <c r="M15" s="50"/>
      <c r="N15" s="50"/>
      <c r="O15" s="50"/>
      <c r="P15" s="50"/>
    </row>
    <row r="16" spans="2:16" x14ac:dyDescent="0.25">
      <c r="B16" s="14" t="s">
        <v>26</v>
      </c>
      <c r="C16" s="2"/>
      <c r="D16" s="2"/>
      <c r="E16" s="2"/>
      <c r="F16" s="2"/>
      <c r="G16" s="2"/>
      <c r="H16" s="2"/>
      <c r="I16" s="2"/>
      <c r="J16" s="25"/>
      <c r="K16" s="2"/>
      <c r="L16" s="2"/>
      <c r="M16" s="2"/>
      <c r="N16" s="2"/>
      <c r="O16" s="2"/>
      <c r="P16" s="2"/>
    </row>
    <row r="17" spans="2:16" x14ac:dyDescent="0.25">
      <c r="B17" s="14" t="s">
        <v>27</v>
      </c>
      <c r="C17" s="2"/>
      <c r="D17" s="2"/>
      <c r="E17" s="2"/>
      <c r="F17" s="2"/>
      <c r="G17" s="2"/>
      <c r="H17" s="2"/>
      <c r="I17" s="2"/>
      <c r="J17" s="25"/>
      <c r="K17" s="2"/>
      <c r="L17" s="2"/>
      <c r="M17" s="2"/>
      <c r="N17" s="2"/>
      <c r="O17" s="2"/>
      <c r="P17" s="2"/>
    </row>
    <row r="18" spans="2:16" ht="30" x14ac:dyDescent="0.25">
      <c r="B18" s="13" t="s">
        <v>28</v>
      </c>
      <c r="C18" s="50"/>
      <c r="D18" s="50">
        <f>+D19+D20+D21+D22</f>
        <v>0</v>
      </c>
      <c r="E18" s="50">
        <f t="shared" ref="E18:I18" si="6">+E19+E20+E21+E22</f>
        <v>0</v>
      </c>
      <c r="F18" s="50">
        <f t="shared" si="6"/>
        <v>0</v>
      </c>
      <c r="G18" s="50">
        <f t="shared" si="6"/>
        <v>0</v>
      </c>
      <c r="H18" s="50"/>
      <c r="I18" s="50">
        <f t="shared" si="6"/>
        <v>0</v>
      </c>
      <c r="J18" s="24"/>
      <c r="K18" s="50"/>
      <c r="L18" s="50">
        <f t="shared" ref="L18" si="7">+L19+L20+L21+L22</f>
        <v>0</v>
      </c>
      <c r="M18" s="50"/>
      <c r="N18" s="50"/>
      <c r="O18" s="50"/>
      <c r="P18" s="50"/>
    </row>
    <row r="19" spans="2:16" x14ac:dyDescent="0.25">
      <c r="B19" s="14" t="s">
        <v>29</v>
      </c>
      <c r="C19" s="2"/>
      <c r="D19" s="50">
        <v>0</v>
      </c>
      <c r="E19" s="2"/>
      <c r="F19" s="2"/>
      <c r="G19" s="2"/>
      <c r="H19" s="2"/>
      <c r="I19" s="2"/>
      <c r="J19" s="25"/>
      <c r="K19" s="2"/>
      <c r="L19" s="2"/>
      <c r="M19" s="2"/>
      <c r="N19" s="2"/>
      <c r="O19" s="2"/>
      <c r="P19" s="2"/>
    </row>
    <row r="20" spans="2:16" ht="60" x14ac:dyDescent="0.25">
      <c r="B20" s="14" t="s">
        <v>30</v>
      </c>
      <c r="C20" s="2"/>
      <c r="D20" s="50">
        <v>0</v>
      </c>
      <c r="E20" s="2"/>
      <c r="F20" s="2"/>
      <c r="G20" s="2"/>
      <c r="H20" s="2"/>
      <c r="I20" s="2"/>
      <c r="J20" s="25"/>
      <c r="K20" s="2"/>
      <c r="L20" s="2"/>
      <c r="M20" s="2"/>
      <c r="N20" s="2"/>
      <c r="O20" s="2"/>
      <c r="P20" s="2"/>
    </row>
    <row r="21" spans="2:16" ht="75" x14ac:dyDescent="0.25">
      <c r="B21" s="14" t="s">
        <v>31</v>
      </c>
      <c r="C21" s="2"/>
      <c r="D21" s="50">
        <v>0</v>
      </c>
      <c r="E21" s="2"/>
      <c r="F21" s="2"/>
      <c r="G21" s="2"/>
      <c r="H21" s="2"/>
      <c r="I21" s="2"/>
      <c r="J21" s="25"/>
      <c r="K21" s="2"/>
      <c r="L21" s="2"/>
      <c r="M21" s="2"/>
      <c r="N21" s="2"/>
      <c r="O21" s="2"/>
      <c r="P21" s="2"/>
    </row>
    <row r="22" spans="2:16" ht="120" x14ac:dyDescent="0.25">
      <c r="B22" s="14" t="s">
        <v>32</v>
      </c>
      <c r="C22" s="2"/>
      <c r="D22" s="50">
        <v>0</v>
      </c>
      <c r="E22" s="2"/>
      <c r="F22" s="2"/>
      <c r="G22" s="2"/>
      <c r="H22" s="2"/>
      <c r="I22" s="2"/>
      <c r="J22" s="25"/>
      <c r="K22" s="2"/>
      <c r="L22" s="2"/>
      <c r="M22" s="2"/>
      <c r="N22" s="2"/>
      <c r="O22" s="2"/>
      <c r="P22" s="2"/>
    </row>
    <row r="23" spans="2:16" ht="45" x14ac:dyDescent="0.25">
      <c r="B23" s="13" t="s">
        <v>33</v>
      </c>
      <c r="C23" s="2"/>
      <c r="D23" s="50">
        <v>0</v>
      </c>
      <c r="E23" s="2"/>
      <c r="F23" s="2"/>
      <c r="G23" s="2"/>
      <c r="H23" s="2"/>
      <c r="I23" s="2"/>
      <c r="J23" s="25"/>
      <c r="K23" s="2"/>
      <c r="L23" s="2"/>
      <c r="M23" s="2"/>
      <c r="N23" s="2"/>
      <c r="O23" s="2"/>
      <c r="P23" s="2"/>
    </row>
    <row r="24" spans="2:16" x14ac:dyDescent="0.25">
      <c r="B24" s="13" t="s">
        <v>34</v>
      </c>
      <c r="C24" s="2"/>
      <c r="D24" s="50">
        <f>+D25+D26+D27</f>
        <v>0</v>
      </c>
      <c r="E24" s="50">
        <f t="shared" ref="E24:I24" si="8">+E25+E26+E27</f>
        <v>0</v>
      </c>
      <c r="F24" s="50">
        <f t="shared" si="8"/>
        <v>0</v>
      </c>
      <c r="G24" s="50">
        <f t="shared" si="8"/>
        <v>0</v>
      </c>
      <c r="H24" s="50"/>
      <c r="I24" s="50">
        <f t="shared" si="8"/>
        <v>0</v>
      </c>
      <c r="J24" s="24"/>
      <c r="K24" s="50"/>
      <c r="L24" s="50">
        <f t="shared" ref="L24" si="9">+L25+L26+L27</f>
        <v>0</v>
      </c>
      <c r="M24" s="50"/>
      <c r="N24" s="50"/>
      <c r="O24" s="50"/>
      <c r="P24" s="50"/>
    </row>
    <row r="25" spans="2:16" ht="30" x14ac:dyDescent="0.25">
      <c r="B25" s="14" t="s">
        <v>35</v>
      </c>
      <c r="C25" s="2"/>
      <c r="D25" s="2"/>
      <c r="E25" s="2"/>
      <c r="F25" s="2"/>
      <c r="G25" s="2"/>
      <c r="H25" s="2"/>
      <c r="I25" s="2"/>
      <c r="J25" s="25"/>
      <c r="K25" s="2"/>
      <c r="L25" s="2"/>
      <c r="M25" s="2"/>
      <c r="N25" s="2"/>
      <c r="O25" s="2"/>
      <c r="P25" s="2"/>
    </row>
    <row r="26" spans="2:16" ht="60" x14ac:dyDescent="0.25">
      <c r="B26" s="14" t="s">
        <v>36</v>
      </c>
      <c r="C26" s="2"/>
      <c r="D26" s="2"/>
      <c r="E26" s="2"/>
      <c r="F26" s="2"/>
      <c r="G26" s="2"/>
      <c r="H26" s="2"/>
      <c r="I26" s="2"/>
      <c r="J26" s="25"/>
      <c r="K26" s="2"/>
      <c r="L26" s="2"/>
      <c r="M26" s="2"/>
      <c r="N26" s="2"/>
      <c r="O26" s="2"/>
      <c r="P26" s="2"/>
    </row>
    <row r="27" spans="2:16" ht="30" x14ac:dyDescent="0.25">
      <c r="B27" s="14" t="s">
        <v>37</v>
      </c>
      <c r="C27" s="2"/>
      <c r="D27" s="2"/>
      <c r="E27" s="2"/>
      <c r="F27" s="2"/>
      <c r="G27" s="2"/>
      <c r="H27" s="2"/>
      <c r="I27" s="2"/>
      <c r="J27" s="25"/>
      <c r="K27" s="2"/>
      <c r="L27" s="2"/>
      <c r="M27" s="2"/>
      <c r="N27" s="2"/>
      <c r="O27" s="2"/>
      <c r="P27" s="2"/>
    </row>
    <row r="28" spans="2:16" x14ac:dyDescent="0.25">
      <c r="B28" s="13" t="s">
        <v>38</v>
      </c>
      <c r="C28" s="4"/>
      <c r="D28" s="5">
        <f>+D29+D32+D35</f>
        <v>0</v>
      </c>
      <c r="E28" s="5">
        <f t="shared" ref="E28:I28" si="10">+E29+E32+E35</f>
        <v>0</v>
      </c>
      <c r="F28" s="5">
        <f t="shared" si="10"/>
        <v>0</v>
      </c>
      <c r="G28" s="5">
        <f t="shared" si="10"/>
        <v>0</v>
      </c>
      <c r="H28" s="5"/>
      <c r="I28" s="5">
        <f t="shared" si="10"/>
        <v>0</v>
      </c>
      <c r="J28" s="24"/>
      <c r="K28" s="5"/>
      <c r="L28" s="5">
        <f t="shared" ref="L28" si="11">+L29+L32+L35</f>
        <v>0</v>
      </c>
      <c r="M28" s="5"/>
      <c r="N28" s="5"/>
      <c r="O28" s="5"/>
      <c r="P28" s="5">
        <f>+D28+E28+F28+G28+I28+L28</f>
        <v>0</v>
      </c>
    </row>
    <row r="29" spans="2:16" x14ac:dyDescent="0.25">
      <c r="B29" s="13" t="s">
        <v>39</v>
      </c>
      <c r="C29" s="2"/>
      <c r="D29" s="50">
        <f>+D30+D31</f>
        <v>0</v>
      </c>
      <c r="E29" s="50">
        <f t="shared" ref="E29:I29" si="12">+E30+E31</f>
        <v>0</v>
      </c>
      <c r="F29" s="50">
        <f t="shared" si="12"/>
        <v>0</v>
      </c>
      <c r="G29" s="50">
        <f t="shared" si="12"/>
        <v>0</v>
      </c>
      <c r="H29" s="50"/>
      <c r="I29" s="50">
        <f t="shared" si="12"/>
        <v>0</v>
      </c>
      <c r="J29" s="24"/>
      <c r="K29" s="50"/>
      <c r="L29" s="50">
        <f t="shared" ref="L29" si="13">+L30+L31</f>
        <v>0</v>
      </c>
      <c r="M29" s="50"/>
      <c r="N29" s="50"/>
      <c r="O29" s="50"/>
      <c r="P29" s="50"/>
    </row>
    <row r="30" spans="2:16" x14ac:dyDescent="0.25">
      <c r="B30" s="14" t="s">
        <v>40</v>
      </c>
      <c r="C30" s="2"/>
      <c r="D30" s="2">
        <v>0</v>
      </c>
      <c r="E30" s="2"/>
      <c r="F30" s="2"/>
      <c r="G30" s="2"/>
      <c r="H30" s="2"/>
      <c r="I30" s="2"/>
      <c r="J30" s="25"/>
      <c r="K30" s="2"/>
      <c r="L30" s="2"/>
      <c r="M30" s="2"/>
      <c r="N30" s="2"/>
      <c r="O30" s="2"/>
      <c r="P30" s="2"/>
    </row>
    <row r="31" spans="2:16" x14ac:dyDescent="0.25">
      <c r="B31" s="14" t="s">
        <v>41</v>
      </c>
      <c r="C31" s="2"/>
      <c r="D31" s="2"/>
      <c r="E31" s="2"/>
      <c r="F31" s="2"/>
      <c r="G31" s="2"/>
      <c r="H31" s="2"/>
      <c r="I31" s="2"/>
      <c r="J31" s="25"/>
      <c r="K31" s="2"/>
      <c r="L31" s="2"/>
      <c r="M31" s="2"/>
      <c r="N31" s="2"/>
      <c r="O31" s="2"/>
      <c r="P31" s="2"/>
    </row>
    <row r="32" spans="2:16" x14ac:dyDescent="0.25">
      <c r="B32" s="13" t="s">
        <v>42</v>
      </c>
      <c r="C32" s="2"/>
      <c r="D32" s="50">
        <f>+D33+D34</f>
        <v>0</v>
      </c>
      <c r="E32" s="50">
        <f t="shared" ref="E32:L32" si="14">+E33+E34</f>
        <v>0</v>
      </c>
      <c r="F32" s="50">
        <f t="shared" si="14"/>
        <v>0</v>
      </c>
      <c r="G32" s="50">
        <f t="shared" si="14"/>
        <v>0</v>
      </c>
      <c r="H32" s="50"/>
      <c r="I32" s="50">
        <f t="shared" si="14"/>
        <v>0</v>
      </c>
      <c r="J32" s="24"/>
      <c r="K32" s="50"/>
      <c r="L32" s="50">
        <f t="shared" si="14"/>
        <v>0</v>
      </c>
      <c r="M32" s="50"/>
      <c r="N32" s="50"/>
      <c r="O32" s="50"/>
      <c r="P32" s="50"/>
    </row>
    <row r="33" spans="2:16" x14ac:dyDescent="0.25">
      <c r="B33" s="14" t="s">
        <v>43</v>
      </c>
      <c r="C33" s="2"/>
      <c r="D33" s="50">
        <v>0</v>
      </c>
      <c r="E33" s="2"/>
      <c r="F33" s="2"/>
      <c r="G33" s="2"/>
      <c r="H33" s="2"/>
      <c r="I33" s="2"/>
      <c r="J33" s="25"/>
      <c r="K33" s="2"/>
      <c r="L33" s="2"/>
      <c r="M33" s="2"/>
      <c r="N33" s="2"/>
      <c r="O33" s="2"/>
      <c r="P33" s="2"/>
    </row>
    <row r="34" spans="2:16" x14ac:dyDescent="0.25">
      <c r="B34" s="14" t="s">
        <v>44</v>
      </c>
      <c r="C34" s="2"/>
      <c r="D34" s="50">
        <v>0</v>
      </c>
      <c r="E34" s="2"/>
      <c r="F34" s="2"/>
      <c r="G34" s="2"/>
      <c r="H34" s="2"/>
      <c r="I34" s="2"/>
      <c r="J34" s="25"/>
      <c r="K34" s="2"/>
      <c r="L34" s="2"/>
      <c r="M34" s="2"/>
      <c r="N34" s="2"/>
      <c r="O34" s="2"/>
      <c r="P34" s="2"/>
    </row>
    <row r="35" spans="2:16" x14ac:dyDescent="0.25">
      <c r="B35" s="13" t="s">
        <v>45</v>
      </c>
      <c r="C35" s="2"/>
      <c r="D35" s="50">
        <v>0</v>
      </c>
      <c r="E35" s="2"/>
      <c r="F35" s="2"/>
      <c r="G35" s="2"/>
      <c r="H35" s="2"/>
      <c r="I35" s="2"/>
      <c r="J35" s="25"/>
      <c r="K35" s="2"/>
      <c r="L35" s="2"/>
      <c r="M35" s="2"/>
      <c r="N35" s="2"/>
      <c r="O35" s="2"/>
      <c r="P35" s="2"/>
    </row>
    <row r="36" spans="2:16" x14ac:dyDescent="0.25">
      <c r="B36" s="13" t="s">
        <v>49</v>
      </c>
      <c r="C36" s="4"/>
      <c r="D36" s="4"/>
      <c r="E36" s="4"/>
      <c r="F36" s="4"/>
      <c r="G36" s="4"/>
      <c r="H36" s="4"/>
      <c r="I36" s="4"/>
      <c r="J36" s="25"/>
      <c r="K36" s="4"/>
      <c r="L36" s="4"/>
      <c r="M36" s="2"/>
      <c r="N36" s="4"/>
      <c r="O36" s="2"/>
      <c r="P36" s="4"/>
    </row>
    <row r="37" spans="2:16" x14ac:dyDescent="0.25">
      <c r="B37" s="13" t="s">
        <v>46</v>
      </c>
      <c r="C37" s="52"/>
      <c r="D37" s="11">
        <f>+D36+D28+D10+D5</f>
        <v>0</v>
      </c>
      <c r="E37" s="11">
        <f>+E36+E28+E10+E5</f>
        <v>0</v>
      </c>
      <c r="F37" s="11">
        <f>+F36+F28+F10+F5</f>
        <v>0</v>
      </c>
      <c r="G37" s="11">
        <f>+G36+G28+G10+G5</f>
        <v>0</v>
      </c>
      <c r="H37" s="11"/>
      <c r="I37" s="11">
        <f>+I36+I28+I10+I5</f>
        <v>0</v>
      </c>
      <c r="J37" s="26"/>
      <c r="K37" s="11"/>
      <c r="L37" s="11">
        <f>+L36+L28+L10+L5</f>
        <v>0</v>
      </c>
      <c r="M37" s="11"/>
      <c r="N37" s="11"/>
      <c r="O37" s="11"/>
      <c r="P37" s="11">
        <f>+P36+P28+P10+P5</f>
        <v>0</v>
      </c>
    </row>
    <row r="38" spans="2:16" x14ac:dyDescent="0.25">
      <c r="B38" s="13" t="s">
        <v>47</v>
      </c>
      <c r="C38" s="4"/>
      <c r="D38" s="6" t="e">
        <f>+D37/$P$37</f>
        <v>#DIV/0!</v>
      </c>
      <c r="E38" s="6" t="e">
        <f>+E37/$P$37</f>
        <v>#DIV/0!</v>
      </c>
      <c r="F38" s="6" t="e">
        <f>+F37/$P$37</f>
        <v>#DIV/0!</v>
      </c>
      <c r="G38" s="6" t="e">
        <f>+G37/$P$37</f>
        <v>#DIV/0!</v>
      </c>
      <c r="H38" s="6"/>
      <c r="I38" s="6" t="e">
        <f>+I37/$P$37</f>
        <v>#DIV/0!</v>
      </c>
      <c r="J38" s="27"/>
      <c r="K38" s="6"/>
      <c r="L38" s="6" t="e">
        <f t="shared" ref="L38" si="15">+L37/$P$37</f>
        <v>#DIV/0!</v>
      </c>
      <c r="M38" s="6"/>
      <c r="N38" s="6"/>
      <c r="O38" s="6"/>
      <c r="P38" s="6" t="e">
        <f>+P37/$P$37</f>
        <v>#DIV/0!</v>
      </c>
    </row>
    <row r="39" spans="2:16" x14ac:dyDescent="0.25">
      <c r="B39" s="62"/>
    </row>
    <row r="40" spans="2:16" x14ac:dyDescent="0.25">
      <c r="B40" s="62"/>
    </row>
    <row r="41" spans="2:16" x14ac:dyDescent="0.25">
      <c r="B41" s="63" t="s">
        <v>48</v>
      </c>
      <c r="C41" s="12"/>
    </row>
  </sheetData>
  <sheetProtection password="CF7A" sheet="1" objects="1" scenarios="1"/>
  <mergeCells count="6">
    <mergeCell ref="P2:P4"/>
    <mergeCell ref="B2:B4"/>
    <mergeCell ref="C2:C4"/>
    <mergeCell ref="D2:O2"/>
    <mergeCell ref="D3:H3"/>
    <mergeCell ref="I3:O3"/>
  </mergeCell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Datos!$J$5:$J$10</xm:f>
          </x14:formula1>
          <xm:sqref>M6:M9 M11:M27 M29:M36</xm:sqref>
        </x14:dataValidation>
        <x14:dataValidation type="list" allowBlank="1" showInputMessage="1" showErrorMessage="1">
          <x14:formula1>
            <xm:f>Datos!$L$5:$L$198</xm:f>
          </x14:formula1>
          <xm:sqref>O6:O9 O11:O27 O29:O36</xm:sqref>
        </x14:dataValidation>
        <x14:dataValidation type="list" allowBlank="1" showInputMessage="1" showErrorMessage="1">
          <x14:formula1>
            <xm:f>Datos!$H$5:$H$31</xm:f>
          </x14:formula1>
          <xm:sqref>J6:J9 J12:J14 J19:J23 J16:J17 J25:J27 J30:J31 J33:J36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17"/>
  <sheetViews>
    <sheetView workbookViewId="0">
      <selection activeCell="B4" sqref="B4"/>
    </sheetView>
  </sheetViews>
  <sheetFormatPr baseColWidth="10" defaultRowHeight="15" x14ac:dyDescent="0.25"/>
  <cols>
    <col min="2" max="2" width="31.140625" customWidth="1"/>
    <col min="3" max="3" width="15.7109375" customWidth="1"/>
    <col min="4" max="5" width="15.5703125" customWidth="1"/>
    <col min="6" max="6" width="14.7109375" customWidth="1"/>
    <col min="7" max="7" width="14.5703125" customWidth="1"/>
    <col min="8" max="8" width="15.85546875" customWidth="1"/>
    <col min="9" max="9" width="14.85546875" customWidth="1"/>
  </cols>
  <sheetData>
    <row r="4" spans="2:9" ht="55.5" customHeight="1" x14ac:dyDescent="0.25">
      <c r="B4" s="16" t="s">
        <v>357</v>
      </c>
      <c r="C4" s="29" t="s">
        <v>0</v>
      </c>
      <c r="D4" s="29" t="s">
        <v>12</v>
      </c>
      <c r="E4" s="29" t="s">
        <v>111</v>
      </c>
      <c r="F4" s="29" t="s">
        <v>13</v>
      </c>
      <c r="G4" s="29" t="s">
        <v>352</v>
      </c>
      <c r="H4" s="29" t="s">
        <v>353</v>
      </c>
      <c r="I4" s="15"/>
    </row>
    <row r="5" spans="2:9" x14ac:dyDescent="0.25">
      <c r="B5" s="16" t="s">
        <v>358</v>
      </c>
      <c r="C5" s="1">
        <f>+'Recursos Financieros'!D5</f>
        <v>0</v>
      </c>
      <c r="D5" s="1">
        <f>+'Recursos Financieros'!E5</f>
        <v>0</v>
      </c>
      <c r="E5" s="1">
        <f>+'Recursos Financieros'!F5</f>
        <v>0</v>
      </c>
      <c r="F5" s="1">
        <f>+'Recursos Financieros'!G5</f>
        <v>0</v>
      </c>
      <c r="G5" s="1">
        <f>+'Recursos Financieros'!I5</f>
        <v>0</v>
      </c>
      <c r="H5" s="1">
        <f>+'Recursos Financieros'!L5</f>
        <v>0</v>
      </c>
    </row>
    <row r="6" spans="2:9" x14ac:dyDescent="0.25">
      <c r="B6" s="16" t="s">
        <v>359</v>
      </c>
      <c r="C6" s="1">
        <f>+'Recursos Financieros'!D10</f>
        <v>0</v>
      </c>
      <c r="D6" s="1">
        <f>+'Recursos Financieros'!E10</f>
        <v>0</v>
      </c>
      <c r="E6" s="1">
        <f>+'Recursos Financieros'!F10</f>
        <v>0</v>
      </c>
      <c r="F6" s="1">
        <f>+'Recursos Financieros'!G10</f>
        <v>0</v>
      </c>
      <c r="G6" s="1">
        <f>+'Recursos Financieros'!I10</f>
        <v>0</v>
      </c>
      <c r="H6" s="1">
        <f>+'Recursos Financieros'!L10</f>
        <v>0</v>
      </c>
    </row>
    <row r="7" spans="2:9" x14ac:dyDescent="0.25">
      <c r="B7" s="16" t="s">
        <v>360</v>
      </c>
      <c r="C7" s="1">
        <f>+'Recursos Financieros'!D28</f>
        <v>0</v>
      </c>
      <c r="D7" s="1">
        <f>+'Recursos Financieros'!E28</f>
        <v>0</v>
      </c>
      <c r="E7" s="1">
        <f>+'Recursos Financieros'!F28</f>
        <v>0</v>
      </c>
      <c r="F7" s="1">
        <f>+'Recursos Financieros'!G28</f>
        <v>0</v>
      </c>
      <c r="G7" s="1">
        <f>+'Recursos Financieros'!I28</f>
        <v>0</v>
      </c>
      <c r="H7" s="1">
        <f>+'Recursos Financieros'!L28</f>
        <v>0</v>
      </c>
    </row>
    <row r="8" spans="2:9" x14ac:dyDescent="0.25">
      <c r="B8" s="16" t="s">
        <v>367</v>
      </c>
      <c r="C8" s="1">
        <f>+'Recursos Financieros'!D36</f>
        <v>0</v>
      </c>
      <c r="D8" s="1">
        <f>+'Recursos Financieros'!E36</f>
        <v>0</v>
      </c>
      <c r="E8" s="1">
        <f>+'Recursos Financieros'!F36</f>
        <v>0</v>
      </c>
      <c r="F8" s="1">
        <f>+'Recursos Financieros'!G36</f>
        <v>0</v>
      </c>
      <c r="G8" s="1">
        <f>+'Recursos Financieros'!I36</f>
        <v>0</v>
      </c>
      <c r="H8" s="1">
        <f>+'Recursos Financieros'!L36</f>
        <v>0</v>
      </c>
    </row>
    <row r="9" spans="2:9" x14ac:dyDescent="0.25">
      <c r="B9" s="16" t="s">
        <v>1</v>
      </c>
      <c r="C9" s="1">
        <f>+SUM(C5:C8)</f>
        <v>0</v>
      </c>
      <c r="D9" s="1">
        <f t="shared" ref="D9:H9" si="0">+SUM(D5:D8)</f>
        <v>0</v>
      </c>
      <c r="E9" s="1">
        <f t="shared" si="0"/>
        <v>0</v>
      </c>
      <c r="F9" s="1">
        <f t="shared" si="0"/>
        <v>0</v>
      </c>
      <c r="G9" s="1">
        <f t="shared" si="0"/>
        <v>0</v>
      </c>
      <c r="H9" s="1">
        <f t="shared" si="0"/>
        <v>0</v>
      </c>
    </row>
    <row r="12" spans="2:9" x14ac:dyDescent="0.25">
      <c r="B12" s="17" t="s">
        <v>361</v>
      </c>
      <c r="C12" s="18">
        <f>+'Recursos Financieros'!D37</f>
        <v>0</v>
      </c>
    </row>
    <row r="13" spans="2:9" x14ac:dyDescent="0.25">
      <c r="B13" s="17" t="s">
        <v>362</v>
      </c>
      <c r="C13" s="18">
        <f>+'Recursos Financieros'!E37</f>
        <v>0</v>
      </c>
    </row>
    <row r="14" spans="2:9" x14ac:dyDescent="0.25">
      <c r="B14" s="17" t="s">
        <v>363</v>
      </c>
      <c r="C14" s="18">
        <f>+'Recursos Financieros'!F37</f>
        <v>0</v>
      </c>
    </row>
    <row r="15" spans="2:9" x14ac:dyDescent="0.25">
      <c r="B15" s="17" t="s">
        <v>364</v>
      </c>
      <c r="C15" s="18">
        <f>+'Recursos Financieros'!G37</f>
        <v>0</v>
      </c>
    </row>
    <row r="16" spans="2:9" x14ac:dyDescent="0.25">
      <c r="B16" s="17" t="s">
        <v>365</v>
      </c>
      <c r="C16" s="18">
        <f>+'Recursos Financieros'!I37+'Recursos Financieros'!L37</f>
        <v>0</v>
      </c>
    </row>
    <row r="17" spans="2:3" x14ac:dyDescent="0.25">
      <c r="B17" s="17" t="s">
        <v>366</v>
      </c>
      <c r="C17" s="18">
        <f>+'Recursos Financieros'!C41</f>
        <v>0</v>
      </c>
    </row>
  </sheetData>
  <sheetProtection password="CF7A"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0"/>
  <sheetViews>
    <sheetView workbookViewId="0">
      <selection activeCell="B1" sqref="B1:D1"/>
    </sheetView>
  </sheetViews>
  <sheetFormatPr baseColWidth="10" defaultRowHeight="15" x14ac:dyDescent="0.25"/>
  <cols>
    <col min="1" max="1" width="11.42578125" style="19"/>
    <col min="2" max="2" width="48.140625" style="19" customWidth="1"/>
    <col min="3" max="3" width="52.42578125" style="19" customWidth="1"/>
    <col min="4" max="4" width="47.7109375" style="19" customWidth="1"/>
    <col min="5" max="5" width="11.42578125" style="19"/>
    <col min="6" max="6" width="16.7109375" style="19" customWidth="1"/>
    <col min="7" max="16384" width="11.42578125" style="19"/>
  </cols>
  <sheetData>
    <row r="1" spans="2:4" ht="36" customHeight="1" x14ac:dyDescent="0.25">
      <c r="B1" s="108" t="s">
        <v>372</v>
      </c>
      <c r="C1" s="109"/>
      <c r="D1" s="110"/>
    </row>
    <row r="2" spans="2:4" ht="19.5" customHeight="1" x14ac:dyDescent="0.25">
      <c r="B2" s="111" t="s">
        <v>373</v>
      </c>
      <c r="C2" s="112"/>
      <c r="D2" s="113"/>
    </row>
    <row r="3" spans="2:4" s="20" customFormat="1" ht="19.5" customHeight="1" thickBot="1" x14ac:dyDescent="0.3">
      <c r="B3" s="114"/>
      <c r="C3" s="115"/>
      <c r="D3" s="116"/>
    </row>
    <row r="4" spans="2:4" ht="15.75" thickBot="1" x14ac:dyDescent="0.3"/>
    <row r="5" spans="2:4" ht="14.25" customHeight="1" x14ac:dyDescent="0.25">
      <c r="B5" s="37" t="s">
        <v>368</v>
      </c>
      <c r="C5" s="103" t="s">
        <v>369</v>
      </c>
      <c r="D5" s="103"/>
    </row>
    <row r="6" spans="2:4" ht="49.5" customHeight="1" x14ac:dyDescent="0.25">
      <c r="B6" s="33" t="s">
        <v>370</v>
      </c>
      <c r="C6" s="97" t="s">
        <v>382</v>
      </c>
      <c r="D6" s="97"/>
    </row>
    <row r="7" spans="2:4" ht="53.25" customHeight="1" x14ac:dyDescent="0.25">
      <c r="B7" s="34" t="s">
        <v>383</v>
      </c>
      <c r="C7" s="97" t="s">
        <v>385</v>
      </c>
      <c r="D7" s="97"/>
    </row>
    <row r="8" spans="2:4" ht="46.5" customHeight="1" x14ac:dyDescent="0.25">
      <c r="B8" s="34" t="s">
        <v>384</v>
      </c>
      <c r="C8" s="97" t="s">
        <v>371</v>
      </c>
      <c r="D8" s="97"/>
    </row>
    <row r="9" spans="2:4" ht="37.5" customHeight="1" x14ac:dyDescent="0.25">
      <c r="B9" s="34" t="s">
        <v>386</v>
      </c>
      <c r="C9" s="97" t="s">
        <v>410</v>
      </c>
      <c r="D9" s="97"/>
    </row>
    <row r="10" spans="2:4" ht="37.5" customHeight="1" x14ac:dyDescent="0.25">
      <c r="B10" s="34" t="s">
        <v>387</v>
      </c>
      <c r="C10" s="97" t="s">
        <v>411</v>
      </c>
      <c r="D10" s="97"/>
    </row>
    <row r="11" spans="2:4" ht="47.25" customHeight="1" x14ac:dyDescent="0.25">
      <c r="B11" s="34" t="s">
        <v>388</v>
      </c>
      <c r="C11" s="97" t="s">
        <v>412</v>
      </c>
      <c r="D11" s="97"/>
    </row>
    <row r="12" spans="2:4" ht="50.25" customHeight="1" x14ac:dyDescent="0.25">
      <c r="B12" s="34" t="s">
        <v>389</v>
      </c>
      <c r="C12" s="97" t="s">
        <v>413</v>
      </c>
      <c r="D12" s="97"/>
    </row>
    <row r="13" spans="2:4" ht="37.5" customHeight="1" x14ac:dyDescent="0.25">
      <c r="B13" s="34" t="s">
        <v>390</v>
      </c>
      <c r="C13" s="97" t="s">
        <v>415</v>
      </c>
      <c r="D13" s="97"/>
    </row>
    <row r="14" spans="2:4" ht="37.5" customHeight="1" x14ac:dyDescent="0.25">
      <c r="B14" s="34" t="s">
        <v>391</v>
      </c>
      <c r="C14" s="97" t="s">
        <v>414</v>
      </c>
      <c r="D14" s="97"/>
    </row>
    <row r="15" spans="2:4" ht="37.5" customHeight="1" x14ac:dyDescent="0.25">
      <c r="B15" s="34" t="s">
        <v>392</v>
      </c>
      <c r="C15" s="97" t="s">
        <v>416</v>
      </c>
      <c r="D15" s="97"/>
    </row>
    <row r="16" spans="2:4" ht="37.5" customHeight="1" thickBot="1" x14ac:dyDescent="0.3">
      <c r="B16" s="35" t="s">
        <v>393</v>
      </c>
      <c r="C16" s="117" t="s">
        <v>417</v>
      </c>
      <c r="D16" s="117"/>
    </row>
    <row r="17" spans="2:4" ht="15.75" thickBot="1" x14ac:dyDescent="0.3">
      <c r="B17" s="22"/>
      <c r="C17" s="23"/>
      <c r="D17" s="23"/>
    </row>
    <row r="18" spans="2:4" x14ac:dyDescent="0.25">
      <c r="B18" s="98" t="s">
        <v>443</v>
      </c>
      <c r="C18" s="99"/>
      <c r="D18" s="99"/>
    </row>
    <row r="19" spans="2:4" ht="15.75" thickBot="1" x14ac:dyDescent="0.3">
      <c r="B19" s="100"/>
      <c r="C19" s="101"/>
      <c r="D19" s="101"/>
    </row>
    <row r="20" spans="2:4" ht="15.75" thickBot="1" x14ac:dyDescent="0.3"/>
    <row r="21" spans="2:4" x14ac:dyDescent="0.25">
      <c r="B21" s="98" t="s">
        <v>444</v>
      </c>
      <c r="C21" s="99"/>
      <c r="D21" s="99"/>
    </row>
    <row r="22" spans="2:4" ht="15.75" thickBot="1" x14ac:dyDescent="0.3">
      <c r="B22" s="100"/>
      <c r="C22" s="101"/>
      <c r="D22" s="101"/>
    </row>
    <row r="23" spans="2:4" ht="15.75" thickBot="1" x14ac:dyDescent="0.3"/>
    <row r="24" spans="2:4" ht="15" customHeight="1" x14ac:dyDescent="0.25">
      <c r="B24" s="102" t="s">
        <v>418</v>
      </c>
      <c r="C24" s="103"/>
      <c r="D24" s="104"/>
    </row>
    <row r="25" spans="2:4" x14ac:dyDescent="0.25">
      <c r="B25" s="105"/>
      <c r="C25" s="106"/>
      <c r="D25" s="107"/>
    </row>
    <row r="26" spans="2:4" x14ac:dyDescent="0.25">
      <c r="B26" s="120" t="s">
        <v>426</v>
      </c>
      <c r="C26" s="122" t="s">
        <v>419</v>
      </c>
      <c r="D26" s="123"/>
    </row>
    <row r="27" spans="2:4" ht="30" x14ac:dyDescent="0.25">
      <c r="B27" s="120"/>
      <c r="C27" s="31" t="s">
        <v>420</v>
      </c>
      <c r="D27" s="38" t="s">
        <v>427</v>
      </c>
    </row>
    <row r="28" spans="2:4" ht="30" x14ac:dyDescent="0.25">
      <c r="B28" s="120"/>
      <c r="C28" s="31" t="s">
        <v>421</v>
      </c>
      <c r="D28" s="38" t="s">
        <v>428</v>
      </c>
    </row>
    <row r="29" spans="2:4" ht="30" x14ac:dyDescent="0.25">
      <c r="B29" s="120"/>
      <c r="C29" s="31" t="s">
        <v>422</v>
      </c>
      <c r="D29" s="38" t="s">
        <v>429</v>
      </c>
    </row>
    <row r="30" spans="2:4" ht="30" x14ac:dyDescent="0.25">
      <c r="B30" s="120"/>
      <c r="C30" s="31" t="s">
        <v>423</v>
      </c>
      <c r="D30" s="38" t="s">
        <v>430</v>
      </c>
    </row>
    <row r="31" spans="2:4" ht="30" x14ac:dyDescent="0.25">
      <c r="B31" s="120"/>
      <c r="C31" s="31" t="s">
        <v>424</v>
      </c>
      <c r="D31" s="38" t="s">
        <v>431</v>
      </c>
    </row>
    <row r="32" spans="2:4" ht="30" x14ac:dyDescent="0.25">
      <c r="B32" s="120"/>
      <c r="C32" s="31" t="s">
        <v>425</v>
      </c>
      <c r="D32" s="38" t="s">
        <v>432</v>
      </c>
    </row>
    <row r="33" spans="2:4" ht="30" x14ac:dyDescent="0.25">
      <c r="B33" s="120"/>
      <c r="C33" s="36" t="s">
        <v>433</v>
      </c>
      <c r="D33" s="39" t="s">
        <v>434</v>
      </c>
    </row>
    <row r="34" spans="2:4" x14ac:dyDescent="0.25">
      <c r="B34" s="120"/>
      <c r="C34" s="118" t="s">
        <v>435</v>
      </c>
      <c r="D34" s="119"/>
    </row>
    <row r="35" spans="2:4" x14ac:dyDescent="0.25">
      <c r="B35" s="120" t="s">
        <v>436</v>
      </c>
      <c r="C35" s="30" t="s">
        <v>439</v>
      </c>
      <c r="D35" s="40" t="s">
        <v>440</v>
      </c>
    </row>
    <row r="36" spans="2:4" x14ac:dyDescent="0.25">
      <c r="B36" s="120"/>
      <c r="C36" s="21" t="s">
        <v>437</v>
      </c>
      <c r="D36" s="41">
        <v>600000</v>
      </c>
    </row>
    <row r="37" spans="2:4" x14ac:dyDescent="0.25">
      <c r="B37" s="120"/>
      <c r="C37" s="21" t="s">
        <v>441</v>
      </c>
      <c r="D37" s="41">
        <v>3500000</v>
      </c>
    </row>
    <row r="38" spans="2:4" x14ac:dyDescent="0.25">
      <c r="B38" s="120"/>
      <c r="C38" s="118" t="s">
        <v>438</v>
      </c>
      <c r="D38" s="119"/>
    </row>
    <row r="39" spans="2:4" x14ac:dyDescent="0.25">
      <c r="B39" s="121" t="s">
        <v>442</v>
      </c>
      <c r="C39" s="30" t="s">
        <v>446</v>
      </c>
      <c r="D39" s="40" t="s">
        <v>445</v>
      </c>
    </row>
    <row r="40" spans="2:4" x14ac:dyDescent="0.25">
      <c r="B40" s="121"/>
      <c r="C40" s="21" t="s">
        <v>447</v>
      </c>
      <c r="D40" s="55"/>
    </row>
    <row r="41" spans="2:4" x14ac:dyDescent="0.25">
      <c r="B41" s="121"/>
      <c r="C41" s="21" t="s">
        <v>448</v>
      </c>
      <c r="D41" s="55"/>
    </row>
    <row r="42" spans="2:4" x14ac:dyDescent="0.25">
      <c r="B42" s="105" t="s">
        <v>454</v>
      </c>
      <c r="C42" s="106"/>
      <c r="D42" s="107"/>
    </row>
    <row r="43" spans="2:4" x14ac:dyDescent="0.25">
      <c r="B43" s="121" t="s">
        <v>451</v>
      </c>
      <c r="C43" s="30" t="s">
        <v>449</v>
      </c>
      <c r="D43" s="40" t="s">
        <v>450</v>
      </c>
    </row>
    <row r="44" spans="2:4" x14ac:dyDescent="0.25">
      <c r="B44" s="121"/>
      <c r="C44" s="21" t="s">
        <v>459</v>
      </c>
      <c r="D44" s="41">
        <v>98843</v>
      </c>
    </row>
    <row r="45" spans="2:4" x14ac:dyDescent="0.25">
      <c r="B45" s="121"/>
      <c r="C45" s="21" t="s">
        <v>460</v>
      </c>
      <c r="D45" s="41">
        <v>135087</v>
      </c>
    </row>
    <row r="46" spans="2:4" x14ac:dyDescent="0.25">
      <c r="B46" s="121"/>
      <c r="C46" s="21" t="s">
        <v>461</v>
      </c>
      <c r="D46" s="41">
        <v>163907</v>
      </c>
    </row>
    <row r="47" spans="2:4" x14ac:dyDescent="0.25">
      <c r="B47" s="121"/>
      <c r="C47" s="21" t="s">
        <v>462</v>
      </c>
      <c r="D47" s="41">
        <v>190723</v>
      </c>
    </row>
    <row r="48" spans="2:4" x14ac:dyDescent="0.25">
      <c r="B48" s="121"/>
      <c r="C48" s="21" t="s">
        <v>463</v>
      </c>
      <c r="D48" s="41">
        <v>219090</v>
      </c>
    </row>
    <row r="49" spans="2:4" x14ac:dyDescent="0.25">
      <c r="B49" s="121"/>
      <c r="C49" s="21" t="s">
        <v>464</v>
      </c>
      <c r="D49" s="41">
        <v>247196</v>
      </c>
    </row>
    <row r="50" spans="2:4" x14ac:dyDescent="0.25">
      <c r="B50" s="121"/>
      <c r="C50" s="21" t="s">
        <v>465</v>
      </c>
      <c r="D50" s="41">
        <v>300257</v>
      </c>
    </row>
    <row r="51" spans="2:4" x14ac:dyDescent="0.25">
      <c r="B51" s="121" t="s">
        <v>452</v>
      </c>
      <c r="C51" s="30" t="s">
        <v>449</v>
      </c>
      <c r="D51" s="40" t="s">
        <v>450</v>
      </c>
    </row>
    <row r="52" spans="2:4" x14ac:dyDescent="0.25">
      <c r="B52" s="121"/>
      <c r="C52" s="21" t="s">
        <v>459</v>
      </c>
      <c r="D52" s="41">
        <v>59306</v>
      </c>
    </row>
    <row r="53" spans="2:4" x14ac:dyDescent="0.25">
      <c r="B53" s="121"/>
      <c r="C53" s="21" t="s">
        <v>460</v>
      </c>
      <c r="D53" s="41">
        <v>81052</v>
      </c>
    </row>
    <row r="54" spans="2:4" x14ac:dyDescent="0.25">
      <c r="B54" s="121"/>
      <c r="C54" s="21" t="s">
        <v>461</v>
      </c>
      <c r="D54" s="41">
        <v>98344</v>
      </c>
    </row>
    <row r="55" spans="2:4" x14ac:dyDescent="0.25">
      <c r="B55" s="121"/>
      <c r="C55" s="21" t="s">
        <v>462</v>
      </c>
      <c r="D55" s="41">
        <v>114434</v>
      </c>
    </row>
    <row r="56" spans="2:4" x14ac:dyDescent="0.25">
      <c r="B56" s="121"/>
      <c r="C56" s="21" t="s">
        <v>463</v>
      </c>
      <c r="D56" s="41">
        <v>131454</v>
      </c>
    </row>
    <row r="57" spans="2:4" x14ac:dyDescent="0.25">
      <c r="B57" s="121"/>
      <c r="C57" s="21" t="s">
        <v>464</v>
      </c>
      <c r="D57" s="41">
        <v>148318</v>
      </c>
    </row>
    <row r="58" spans="2:4" x14ac:dyDescent="0.25">
      <c r="B58" s="121"/>
      <c r="C58" s="21" t="s">
        <v>465</v>
      </c>
      <c r="D58" s="41">
        <v>180154</v>
      </c>
    </row>
    <row r="59" spans="2:4" x14ac:dyDescent="0.25">
      <c r="B59" s="105" t="s">
        <v>458</v>
      </c>
      <c r="C59" s="106"/>
      <c r="D59" s="107"/>
    </row>
    <row r="60" spans="2:4" x14ac:dyDescent="0.25">
      <c r="B60" s="121" t="s">
        <v>466</v>
      </c>
      <c r="C60" s="30" t="s">
        <v>449</v>
      </c>
      <c r="D60" s="40" t="s">
        <v>453</v>
      </c>
    </row>
    <row r="61" spans="2:4" x14ac:dyDescent="0.25">
      <c r="B61" s="121"/>
      <c r="C61" s="21" t="s">
        <v>459</v>
      </c>
      <c r="D61" s="42">
        <v>80</v>
      </c>
    </row>
    <row r="62" spans="2:4" x14ac:dyDescent="0.25">
      <c r="B62" s="121"/>
      <c r="C62" s="21" t="s">
        <v>460</v>
      </c>
      <c r="D62" s="42">
        <v>110</v>
      </c>
    </row>
    <row r="63" spans="2:4" x14ac:dyDescent="0.25">
      <c r="B63" s="121"/>
      <c r="C63" s="21" t="s">
        <v>461</v>
      </c>
      <c r="D63" s="42">
        <v>140</v>
      </c>
    </row>
    <row r="64" spans="2:4" x14ac:dyDescent="0.25">
      <c r="B64" s="121"/>
      <c r="C64" s="21" t="s">
        <v>462</v>
      </c>
      <c r="D64" s="42">
        <v>150</v>
      </c>
    </row>
    <row r="65" spans="2:4" x14ac:dyDescent="0.25">
      <c r="B65" s="121"/>
      <c r="C65" s="21" t="s">
        <v>463</v>
      </c>
      <c r="D65" s="42">
        <v>160</v>
      </c>
    </row>
    <row r="66" spans="2:4" x14ac:dyDescent="0.25">
      <c r="B66" s="121"/>
      <c r="C66" s="21" t="s">
        <v>464</v>
      </c>
      <c r="D66" s="42">
        <v>170</v>
      </c>
    </row>
    <row r="67" spans="2:4" x14ac:dyDescent="0.25">
      <c r="B67" s="121"/>
      <c r="C67" s="21" t="s">
        <v>465</v>
      </c>
      <c r="D67" s="42">
        <v>180</v>
      </c>
    </row>
    <row r="68" spans="2:4" x14ac:dyDescent="0.25">
      <c r="B68" s="121" t="s">
        <v>467</v>
      </c>
      <c r="C68" s="30" t="s">
        <v>449</v>
      </c>
      <c r="D68" s="40" t="s">
        <v>453</v>
      </c>
    </row>
    <row r="69" spans="2:4" x14ac:dyDescent="0.25">
      <c r="B69" s="121"/>
      <c r="C69" s="21" t="s">
        <v>459</v>
      </c>
      <c r="D69" s="42">
        <v>100</v>
      </c>
    </row>
    <row r="70" spans="2:4" x14ac:dyDescent="0.25">
      <c r="B70" s="121"/>
      <c r="C70" s="21" t="s">
        <v>460</v>
      </c>
      <c r="D70" s="42">
        <v>150</v>
      </c>
    </row>
    <row r="71" spans="2:4" x14ac:dyDescent="0.25">
      <c r="B71" s="121"/>
      <c r="C71" s="21" t="s">
        <v>461</v>
      </c>
      <c r="D71" s="42">
        <v>200</v>
      </c>
    </row>
    <row r="72" spans="2:4" x14ac:dyDescent="0.25">
      <c r="B72" s="121"/>
      <c r="C72" s="21" t="s">
        <v>462</v>
      </c>
      <c r="D72" s="42">
        <v>210</v>
      </c>
    </row>
    <row r="73" spans="2:4" x14ac:dyDescent="0.25">
      <c r="B73" s="121"/>
      <c r="C73" s="21" t="s">
        <v>463</v>
      </c>
      <c r="D73" s="42">
        <v>240</v>
      </c>
    </row>
    <row r="74" spans="2:4" x14ac:dyDescent="0.25">
      <c r="B74" s="121"/>
      <c r="C74" s="21" t="s">
        <v>464</v>
      </c>
      <c r="D74" s="42">
        <v>250</v>
      </c>
    </row>
    <row r="75" spans="2:4" x14ac:dyDescent="0.25">
      <c r="B75" s="121"/>
      <c r="C75" s="21" t="s">
        <v>465</v>
      </c>
      <c r="D75" s="42">
        <v>260</v>
      </c>
    </row>
    <row r="76" spans="2:4" x14ac:dyDescent="0.25">
      <c r="B76" s="121" t="s">
        <v>468</v>
      </c>
      <c r="C76" s="30" t="s">
        <v>449</v>
      </c>
      <c r="D76" s="40" t="s">
        <v>453</v>
      </c>
    </row>
    <row r="77" spans="2:4" x14ac:dyDescent="0.25">
      <c r="B77" s="121"/>
      <c r="C77" s="21" t="s">
        <v>459</v>
      </c>
      <c r="D77" s="42">
        <v>140</v>
      </c>
    </row>
    <row r="78" spans="2:4" x14ac:dyDescent="0.25">
      <c r="B78" s="121"/>
      <c r="C78" s="21" t="s">
        <v>460</v>
      </c>
      <c r="D78" s="42">
        <v>220</v>
      </c>
    </row>
    <row r="79" spans="2:4" x14ac:dyDescent="0.25">
      <c r="B79" s="121"/>
      <c r="C79" s="21" t="s">
        <v>461</v>
      </c>
      <c r="D79" s="42">
        <v>300</v>
      </c>
    </row>
    <row r="80" spans="2:4" x14ac:dyDescent="0.25">
      <c r="B80" s="121"/>
      <c r="C80" s="21" t="s">
        <v>462</v>
      </c>
      <c r="D80" s="42">
        <v>320</v>
      </c>
    </row>
    <row r="81" spans="2:4" x14ac:dyDescent="0.25">
      <c r="B81" s="121"/>
      <c r="C81" s="21" t="s">
        <v>463</v>
      </c>
      <c r="D81" s="42">
        <v>350</v>
      </c>
    </row>
    <row r="82" spans="2:4" x14ac:dyDescent="0.25">
      <c r="B82" s="121"/>
      <c r="C82" s="21" t="s">
        <v>464</v>
      </c>
      <c r="D82" s="42">
        <v>360</v>
      </c>
    </row>
    <row r="83" spans="2:4" ht="15.75" thickBot="1" x14ac:dyDescent="0.3">
      <c r="B83" s="131"/>
      <c r="C83" s="43" t="s">
        <v>465</v>
      </c>
      <c r="D83" s="44">
        <v>370</v>
      </c>
    </row>
    <row r="84" spans="2:4" ht="15.75" thickBot="1" x14ac:dyDescent="0.3"/>
    <row r="85" spans="2:4" x14ac:dyDescent="0.25">
      <c r="B85" s="102" t="s">
        <v>455</v>
      </c>
      <c r="C85" s="103"/>
      <c r="D85" s="104"/>
    </row>
    <row r="86" spans="2:4" x14ac:dyDescent="0.25">
      <c r="B86" s="46" t="s">
        <v>469</v>
      </c>
      <c r="C86" s="30" t="s">
        <v>456</v>
      </c>
      <c r="D86" s="40" t="s">
        <v>457</v>
      </c>
    </row>
    <row r="87" spans="2:4" x14ac:dyDescent="0.25">
      <c r="B87" s="124" t="s">
        <v>472</v>
      </c>
      <c r="C87" s="31" t="s">
        <v>490</v>
      </c>
      <c r="D87" s="47">
        <v>22950</v>
      </c>
    </row>
    <row r="88" spans="2:4" x14ac:dyDescent="0.25">
      <c r="B88" s="124"/>
      <c r="C88" s="31" t="s">
        <v>491</v>
      </c>
      <c r="D88" s="47">
        <v>78900</v>
      </c>
    </row>
    <row r="89" spans="2:4" x14ac:dyDescent="0.25">
      <c r="B89" s="34" t="s">
        <v>473</v>
      </c>
      <c r="C89" s="31"/>
      <c r="D89" s="47">
        <v>450000</v>
      </c>
    </row>
    <row r="90" spans="2:4" ht="33.75" customHeight="1" x14ac:dyDescent="0.25">
      <c r="B90" s="34" t="s">
        <v>474</v>
      </c>
      <c r="C90" s="36" t="s">
        <v>482</v>
      </c>
      <c r="D90" s="47">
        <v>109900</v>
      </c>
    </row>
    <row r="91" spans="2:4" ht="30" x14ac:dyDescent="0.25">
      <c r="B91" s="34" t="s">
        <v>475</v>
      </c>
      <c r="C91" s="31" t="s">
        <v>483</v>
      </c>
      <c r="D91" s="47">
        <v>12100</v>
      </c>
    </row>
    <row r="92" spans="2:4" ht="30" x14ac:dyDescent="0.25">
      <c r="B92" s="34" t="s">
        <v>476</v>
      </c>
      <c r="C92" s="31" t="s">
        <v>484</v>
      </c>
      <c r="D92" s="47">
        <v>18550</v>
      </c>
    </row>
    <row r="93" spans="2:4" x14ac:dyDescent="0.25">
      <c r="B93" s="34" t="s">
        <v>477</v>
      </c>
      <c r="C93" s="31" t="s">
        <v>485</v>
      </c>
      <c r="D93" s="47">
        <v>5900</v>
      </c>
    </row>
    <row r="94" spans="2:4" x14ac:dyDescent="0.25">
      <c r="B94" s="34" t="s">
        <v>478</v>
      </c>
      <c r="C94" s="31" t="s">
        <v>486</v>
      </c>
      <c r="D94" s="47">
        <v>23800</v>
      </c>
    </row>
    <row r="95" spans="2:4" x14ac:dyDescent="0.25">
      <c r="B95" s="34" t="s">
        <v>479</v>
      </c>
      <c r="C95" s="45" t="s">
        <v>487</v>
      </c>
      <c r="D95" s="48">
        <v>83200</v>
      </c>
    </row>
    <row r="96" spans="2:4" ht="30" x14ac:dyDescent="0.25">
      <c r="B96" s="34" t="s">
        <v>480</v>
      </c>
      <c r="C96" s="31" t="s">
        <v>489</v>
      </c>
      <c r="D96" s="47">
        <v>5195294</v>
      </c>
    </row>
    <row r="97" spans="2:4" ht="90" x14ac:dyDescent="0.25">
      <c r="B97" s="34" t="s">
        <v>481</v>
      </c>
      <c r="C97" s="31" t="s">
        <v>488</v>
      </c>
      <c r="D97" s="47">
        <v>4299000</v>
      </c>
    </row>
    <row r="98" spans="2:4" x14ac:dyDescent="0.25">
      <c r="B98" s="125" t="s">
        <v>470</v>
      </c>
      <c r="C98" s="31" t="s">
        <v>493</v>
      </c>
      <c r="D98" s="47">
        <v>62950</v>
      </c>
    </row>
    <row r="99" spans="2:4" x14ac:dyDescent="0.25">
      <c r="B99" s="126"/>
      <c r="C99" s="31" t="s">
        <v>494</v>
      </c>
      <c r="D99" s="47">
        <v>68950</v>
      </c>
    </row>
    <row r="100" spans="2:4" ht="30" x14ac:dyDescent="0.25">
      <c r="B100" s="126"/>
      <c r="C100" s="31" t="s">
        <v>495</v>
      </c>
      <c r="D100" s="47">
        <v>58950</v>
      </c>
    </row>
    <row r="101" spans="2:4" ht="30" x14ac:dyDescent="0.25">
      <c r="B101" s="126"/>
      <c r="C101" s="31" t="s">
        <v>496</v>
      </c>
      <c r="D101" s="47">
        <v>64950</v>
      </c>
    </row>
    <row r="102" spans="2:4" x14ac:dyDescent="0.25">
      <c r="B102" s="126"/>
      <c r="C102" s="31" t="s">
        <v>497</v>
      </c>
      <c r="D102" s="47">
        <v>69950</v>
      </c>
    </row>
    <row r="103" spans="2:4" x14ac:dyDescent="0.25">
      <c r="B103" s="126"/>
      <c r="C103" s="31" t="s">
        <v>498</v>
      </c>
      <c r="D103" s="47">
        <v>65950</v>
      </c>
    </row>
    <row r="104" spans="2:4" ht="30" x14ac:dyDescent="0.25">
      <c r="B104" s="126"/>
      <c r="C104" s="31" t="s">
        <v>499</v>
      </c>
      <c r="D104" s="47">
        <v>85950</v>
      </c>
    </row>
    <row r="105" spans="2:4" ht="30" x14ac:dyDescent="0.25">
      <c r="B105" s="126"/>
      <c r="C105" s="31" t="s">
        <v>500</v>
      </c>
      <c r="D105" s="47">
        <v>93950</v>
      </c>
    </row>
    <row r="106" spans="2:4" x14ac:dyDescent="0.25">
      <c r="B106" s="126"/>
      <c r="C106" s="31" t="s">
        <v>501</v>
      </c>
      <c r="D106" s="47">
        <v>78950</v>
      </c>
    </row>
    <row r="107" spans="2:4" x14ac:dyDescent="0.25">
      <c r="B107" s="126"/>
      <c r="C107" s="31" t="s">
        <v>502</v>
      </c>
      <c r="D107" s="47">
        <v>83950</v>
      </c>
    </row>
    <row r="108" spans="2:4" ht="30" x14ac:dyDescent="0.25">
      <c r="B108" s="126"/>
      <c r="C108" s="31" t="s">
        <v>503</v>
      </c>
      <c r="D108" s="47">
        <v>85950</v>
      </c>
    </row>
    <row r="109" spans="2:4" ht="30" x14ac:dyDescent="0.25">
      <c r="B109" s="127"/>
      <c r="C109" s="31" t="s">
        <v>504</v>
      </c>
      <c r="D109" s="47">
        <v>81950</v>
      </c>
    </row>
    <row r="110" spans="2:4" x14ac:dyDescent="0.25">
      <c r="B110" s="124" t="s">
        <v>471</v>
      </c>
      <c r="C110" s="31" t="s">
        <v>505</v>
      </c>
      <c r="D110" s="47">
        <v>17950</v>
      </c>
    </row>
    <row r="111" spans="2:4" x14ac:dyDescent="0.25">
      <c r="B111" s="124"/>
      <c r="C111" s="31" t="s">
        <v>506</v>
      </c>
      <c r="D111" s="47">
        <v>17950</v>
      </c>
    </row>
    <row r="112" spans="2:4" x14ac:dyDescent="0.25">
      <c r="B112" s="124"/>
      <c r="C112" s="31" t="s">
        <v>507</v>
      </c>
      <c r="D112" s="47">
        <v>17950</v>
      </c>
    </row>
    <row r="113" spans="2:4" x14ac:dyDescent="0.25">
      <c r="B113" s="124"/>
      <c r="C113" s="31" t="s">
        <v>508</v>
      </c>
      <c r="D113" s="47">
        <v>22950</v>
      </c>
    </row>
    <row r="114" spans="2:4" x14ac:dyDescent="0.25">
      <c r="B114" s="124"/>
      <c r="C114" s="31" t="s">
        <v>509</v>
      </c>
      <c r="D114" s="47">
        <v>23950</v>
      </c>
    </row>
    <row r="115" spans="2:4" x14ac:dyDescent="0.25">
      <c r="B115" s="124"/>
      <c r="C115" s="31" t="s">
        <v>510</v>
      </c>
      <c r="D115" s="47">
        <v>21950</v>
      </c>
    </row>
    <row r="116" spans="2:4" x14ac:dyDescent="0.25">
      <c r="B116" s="124"/>
      <c r="C116" s="31" t="s">
        <v>511</v>
      </c>
      <c r="D116" s="47">
        <v>32950</v>
      </c>
    </row>
    <row r="117" spans="2:4" x14ac:dyDescent="0.25">
      <c r="B117" s="124"/>
      <c r="C117" s="31" t="s">
        <v>512</v>
      </c>
      <c r="D117" s="47">
        <v>34950</v>
      </c>
    </row>
    <row r="118" spans="2:4" x14ac:dyDescent="0.25">
      <c r="B118" s="124"/>
      <c r="C118" s="31" t="s">
        <v>513</v>
      </c>
      <c r="D118" s="47">
        <v>31950</v>
      </c>
    </row>
    <row r="119" spans="2:4" ht="15.75" thickBot="1" x14ac:dyDescent="0.3">
      <c r="B119" s="128" t="s">
        <v>492</v>
      </c>
      <c r="C119" s="129"/>
      <c r="D119" s="130"/>
    </row>
    <row r="120" spans="2:4" x14ac:dyDescent="0.25">
      <c r="B120" s="23"/>
      <c r="C120" s="32"/>
      <c r="D120" s="49"/>
    </row>
  </sheetData>
  <sheetProtection password="CF7A" sheet="1" objects="1" scenarios="1"/>
  <mergeCells count="35">
    <mergeCell ref="B87:B88"/>
    <mergeCell ref="B98:B109"/>
    <mergeCell ref="B110:B118"/>
    <mergeCell ref="B119:D119"/>
    <mergeCell ref="B76:B83"/>
    <mergeCell ref="B85:D85"/>
    <mergeCell ref="B43:B50"/>
    <mergeCell ref="B51:B58"/>
    <mergeCell ref="B59:D59"/>
    <mergeCell ref="B60:B67"/>
    <mergeCell ref="B68:B75"/>
    <mergeCell ref="C8:D8"/>
    <mergeCell ref="C38:D38"/>
    <mergeCell ref="B35:B38"/>
    <mergeCell ref="B39:B41"/>
    <mergeCell ref="B42:D42"/>
    <mergeCell ref="C26:D26"/>
    <mergeCell ref="B26:B34"/>
    <mergeCell ref="C34:D34"/>
    <mergeCell ref="C7:D7"/>
    <mergeCell ref="B18:D19"/>
    <mergeCell ref="B21:D22"/>
    <mergeCell ref="B24:D25"/>
    <mergeCell ref="B1:D1"/>
    <mergeCell ref="B2:D3"/>
    <mergeCell ref="C14:D14"/>
    <mergeCell ref="C15:D15"/>
    <mergeCell ref="C16:D16"/>
    <mergeCell ref="C5:D5"/>
    <mergeCell ref="C9:D9"/>
    <mergeCell ref="C10:D10"/>
    <mergeCell ref="C11:D11"/>
    <mergeCell ref="C12:D12"/>
    <mergeCell ref="C13:D13"/>
    <mergeCell ref="C6:D6"/>
  </mergeCells>
  <hyperlinks>
    <hyperlink ref="D33"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4:P198"/>
  <sheetViews>
    <sheetView topLeftCell="I1" workbookViewId="0">
      <selection activeCell="J25" sqref="J25"/>
    </sheetView>
  </sheetViews>
  <sheetFormatPr baseColWidth="10" defaultRowHeight="15" x14ac:dyDescent="0.25"/>
  <cols>
    <col min="2" max="2" width="46.140625" style="7" customWidth="1"/>
    <col min="4" max="4" width="29.28515625" customWidth="1"/>
    <col min="6" max="6" width="40.42578125" customWidth="1"/>
    <col min="8" max="8" width="56.7109375" customWidth="1"/>
    <col min="10" max="10" width="36.28515625" customWidth="1"/>
    <col min="12" max="12" width="35" bestFit="1" customWidth="1"/>
    <col min="13" max="13" width="9.140625" customWidth="1"/>
    <col min="14" max="14" width="36" customWidth="1"/>
  </cols>
  <sheetData>
    <row r="4" spans="2:16" x14ac:dyDescent="0.25">
      <c r="B4" s="8" t="s">
        <v>53</v>
      </c>
      <c r="D4" s="10" t="s">
        <v>55</v>
      </c>
      <c r="F4" s="10" t="s">
        <v>52</v>
      </c>
      <c r="H4" s="10" t="s">
        <v>56</v>
      </c>
      <c r="J4" s="10" t="s">
        <v>57</v>
      </c>
      <c r="L4" s="10" t="s">
        <v>114</v>
      </c>
      <c r="N4" s="10" t="s">
        <v>517</v>
      </c>
      <c r="P4" s="10" t="s">
        <v>518</v>
      </c>
    </row>
    <row r="5" spans="2:16" ht="30" x14ac:dyDescent="0.25">
      <c r="B5" s="9" t="s">
        <v>309</v>
      </c>
      <c r="D5" t="s">
        <v>314</v>
      </c>
      <c r="F5" s="7" t="s">
        <v>58</v>
      </c>
      <c r="H5" s="7" t="s">
        <v>88</v>
      </c>
      <c r="J5" t="s">
        <v>89</v>
      </c>
      <c r="L5" t="s">
        <v>115</v>
      </c>
      <c r="N5" t="s">
        <v>526</v>
      </c>
      <c r="P5" t="s">
        <v>519</v>
      </c>
    </row>
    <row r="6" spans="2:16" x14ac:dyDescent="0.25">
      <c r="B6" s="9" t="s">
        <v>310</v>
      </c>
      <c r="D6" t="s">
        <v>315</v>
      </c>
      <c r="F6" s="7" t="s">
        <v>59</v>
      </c>
      <c r="H6" s="7" t="s">
        <v>91</v>
      </c>
      <c r="J6" t="s">
        <v>83</v>
      </c>
      <c r="L6" t="s">
        <v>116</v>
      </c>
      <c r="N6" t="s">
        <v>527</v>
      </c>
      <c r="P6" t="s">
        <v>520</v>
      </c>
    </row>
    <row r="7" spans="2:16" ht="30" x14ac:dyDescent="0.25">
      <c r="B7" s="9" t="s">
        <v>311</v>
      </c>
      <c r="D7" t="s">
        <v>316</v>
      </c>
      <c r="F7" s="7" t="s">
        <v>60</v>
      </c>
      <c r="H7" s="7" t="s">
        <v>92</v>
      </c>
      <c r="J7" s="7" t="s">
        <v>84</v>
      </c>
      <c r="L7" t="s">
        <v>117</v>
      </c>
      <c r="N7" t="s">
        <v>528</v>
      </c>
      <c r="P7" t="s">
        <v>521</v>
      </c>
    </row>
    <row r="8" spans="2:16" ht="30" x14ac:dyDescent="0.25">
      <c r="B8" s="9" t="s">
        <v>312</v>
      </c>
      <c r="D8" t="s">
        <v>317</v>
      </c>
      <c r="F8" s="7" t="s">
        <v>61</v>
      </c>
      <c r="H8" s="7" t="s">
        <v>93</v>
      </c>
      <c r="J8" t="s">
        <v>85</v>
      </c>
      <c r="L8" t="s">
        <v>118</v>
      </c>
      <c r="N8" t="s">
        <v>529</v>
      </c>
      <c r="P8" t="s">
        <v>522</v>
      </c>
    </row>
    <row r="9" spans="2:16" ht="30" x14ac:dyDescent="0.25">
      <c r="B9" s="9" t="s">
        <v>313</v>
      </c>
      <c r="D9" t="s">
        <v>318</v>
      </c>
      <c r="F9" s="7" t="s">
        <v>62</v>
      </c>
      <c r="H9" s="7" t="s">
        <v>94</v>
      </c>
      <c r="J9" s="7" t="s">
        <v>90</v>
      </c>
      <c r="L9" t="s">
        <v>119</v>
      </c>
      <c r="N9" t="s">
        <v>530</v>
      </c>
      <c r="P9" t="s">
        <v>523</v>
      </c>
    </row>
    <row r="10" spans="2:16" ht="30" x14ac:dyDescent="0.25">
      <c r="B10" s="9"/>
      <c r="D10" t="s">
        <v>319</v>
      </c>
      <c r="F10" s="7" t="s">
        <v>63</v>
      </c>
      <c r="H10" s="7" t="s">
        <v>95</v>
      </c>
      <c r="J10" t="s">
        <v>87</v>
      </c>
      <c r="L10" t="s">
        <v>120</v>
      </c>
      <c r="P10" t="s">
        <v>524</v>
      </c>
    </row>
    <row r="11" spans="2:16" ht="30" x14ac:dyDescent="0.25">
      <c r="B11" s="9"/>
      <c r="D11" t="s">
        <v>320</v>
      </c>
      <c r="F11" s="7" t="s">
        <v>64</v>
      </c>
      <c r="H11" s="7" t="s">
        <v>96</v>
      </c>
      <c r="J11" s="7" t="s">
        <v>349</v>
      </c>
      <c r="L11" t="s">
        <v>121</v>
      </c>
      <c r="P11" t="s">
        <v>525</v>
      </c>
    </row>
    <row r="12" spans="2:16" ht="30" x14ac:dyDescent="0.25">
      <c r="B12" s="10" t="s">
        <v>54</v>
      </c>
      <c r="D12" t="s">
        <v>321</v>
      </c>
      <c r="F12" s="7" t="s">
        <v>65</v>
      </c>
      <c r="H12" s="7" t="s">
        <v>97</v>
      </c>
      <c r="L12" t="s">
        <v>122</v>
      </c>
    </row>
    <row r="13" spans="2:16" ht="30" x14ac:dyDescent="0.25">
      <c r="B13" s="7" t="s">
        <v>324</v>
      </c>
      <c r="D13" t="s">
        <v>322</v>
      </c>
      <c r="F13" s="7" t="s">
        <v>66</v>
      </c>
      <c r="H13" s="7" t="s">
        <v>98</v>
      </c>
      <c r="L13" t="s">
        <v>123</v>
      </c>
    </row>
    <row r="14" spans="2:16" x14ac:dyDescent="0.25">
      <c r="B14" s="7" t="s">
        <v>325</v>
      </c>
      <c r="D14" t="s">
        <v>323</v>
      </c>
      <c r="F14" s="7" t="s">
        <v>67</v>
      </c>
      <c r="H14" s="7" t="s">
        <v>99</v>
      </c>
      <c r="L14" t="s">
        <v>124</v>
      </c>
    </row>
    <row r="15" spans="2:16" ht="30" x14ac:dyDescent="0.25">
      <c r="B15" s="7" t="s">
        <v>326</v>
      </c>
      <c r="D15" s="7" t="s">
        <v>350</v>
      </c>
      <c r="F15" s="7" t="s">
        <v>68</v>
      </c>
      <c r="H15" s="7" t="s">
        <v>100</v>
      </c>
      <c r="L15" t="s">
        <v>125</v>
      </c>
    </row>
    <row r="16" spans="2:16" ht="30" x14ac:dyDescent="0.25">
      <c r="B16" s="7" t="s">
        <v>327</v>
      </c>
      <c r="F16" s="7" t="s">
        <v>69</v>
      </c>
      <c r="H16" s="7" t="s">
        <v>101</v>
      </c>
      <c r="L16" t="s">
        <v>126</v>
      </c>
    </row>
    <row r="17" spans="2:12" ht="30" x14ac:dyDescent="0.25">
      <c r="B17" s="7" t="s">
        <v>328</v>
      </c>
      <c r="F17" s="7" t="s">
        <v>70</v>
      </c>
      <c r="H17" s="7" t="s">
        <v>102</v>
      </c>
      <c r="L17" t="s">
        <v>127</v>
      </c>
    </row>
    <row r="18" spans="2:12" x14ac:dyDescent="0.25">
      <c r="B18" s="7" t="s">
        <v>329</v>
      </c>
      <c r="F18" s="7" t="s">
        <v>71</v>
      </c>
      <c r="H18" s="7" t="s">
        <v>103</v>
      </c>
      <c r="L18" t="s">
        <v>128</v>
      </c>
    </row>
    <row r="19" spans="2:12" x14ac:dyDescent="0.25">
      <c r="B19" s="7" t="s">
        <v>330</v>
      </c>
      <c r="F19" s="7" t="s">
        <v>72</v>
      </c>
      <c r="H19" s="7" t="s">
        <v>104</v>
      </c>
      <c r="L19" t="s">
        <v>129</v>
      </c>
    </row>
    <row r="20" spans="2:12" x14ac:dyDescent="0.25">
      <c r="B20" s="7" t="s">
        <v>331</v>
      </c>
      <c r="F20" s="7" t="s">
        <v>73</v>
      </c>
      <c r="H20" s="7" t="s">
        <v>105</v>
      </c>
      <c r="L20" t="s">
        <v>130</v>
      </c>
    </row>
    <row r="21" spans="2:12" x14ac:dyDescent="0.25">
      <c r="B21" s="7" t="s">
        <v>332</v>
      </c>
      <c r="F21" s="7" t="s">
        <v>74</v>
      </c>
      <c r="H21" s="7" t="s">
        <v>106</v>
      </c>
      <c r="L21" t="s">
        <v>131</v>
      </c>
    </row>
    <row r="22" spans="2:12" x14ac:dyDescent="0.25">
      <c r="B22" s="7" t="s">
        <v>333</v>
      </c>
      <c r="F22" s="7" t="s">
        <v>75</v>
      </c>
      <c r="H22" s="7" t="s">
        <v>107</v>
      </c>
      <c r="L22" t="s">
        <v>132</v>
      </c>
    </row>
    <row r="23" spans="2:12" x14ac:dyDescent="0.25">
      <c r="B23" s="7" t="s">
        <v>334</v>
      </c>
      <c r="F23" s="7" t="s">
        <v>76</v>
      </c>
      <c r="H23" s="7" t="s">
        <v>108</v>
      </c>
      <c r="L23" t="s">
        <v>133</v>
      </c>
    </row>
    <row r="24" spans="2:12" x14ac:dyDescent="0.25">
      <c r="B24" s="7" t="s">
        <v>335</v>
      </c>
      <c r="F24" s="7" t="s">
        <v>77</v>
      </c>
      <c r="H24" s="7" t="s">
        <v>109</v>
      </c>
      <c r="L24" t="s">
        <v>134</v>
      </c>
    </row>
    <row r="25" spans="2:12" ht="30" x14ac:dyDescent="0.25">
      <c r="B25" s="7" t="s">
        <v>336</v>
      </c>
      <c r="F25" s="7" t="s">
        <v>78</v>
      </c>
      <c r="H25" s="7" t="s">
        <v>110</v>
      </c>
      <c r="L25" t="s">
        <v>135</v>
      </c>
    </row>
    <row r="26" spans="2:12" ht="30" x14ac:dyDescent="0.25">
      <c r="B26" s="7" t="s">
        <v>337</v>
      </c>
      <c r="F26" s="7" t="s">
        <v>79</v>
      </c>
      <c r="H26" s="7" t="s">
        <v>82</v>
      </c>
      <c r="L26" t="s">
        <v>136</v>
      </c>
    </row>
    <row r="27" spans="2:12" ht="30" x14ac:dyDescent="0.25">
      <c r="B27" s="7" t="s">
        <v>338</v>
      </c>
      <c r="F27" s="7" t="s">
        <v>80</v>
      </c>
      <c r="H27" s="7" t="s">
        <v>83</v>
      </c>
      <c r="L27" t="s">
        <v>137</v>
      </c>
    </row>
    <row r="28" spans="2:12" x14ac:dyDescent="0.25">
      <c r="B28" s="7" t="s">
        <v>339</v>
      </c>
      <c r="F28" s="7" t="s">
        <v>81</v>
      </c>
      <c r="H28" s="7" t="s">
        <v>84</v>
      </c>
      <c r="L28" t="s">
        <v>138</v>
      </c>
    </row>
    <row r="29" spans="2:12" x14ac:dyDescent="0.25">
      <c r="B29" s="7" t="s">
        <v>340</v>
      </c>
      <c r="F29" s="7" t="s">
        <v>82</v>
      </c>
      <c r="H29" s="7" t="s">
        <v>85</v>
      </c>
      <c r="L29" t="s">
        <v>139</v>
      </c>
    </row>
    <row r="30" spans="2:12" x14ac:dyDescent="0.25">
      <c r="B30" s="7" t="s">
        <v>341</v>
      </c>
      <c r="F30" s="7" t="s">
        <v>83</v>
      </c>
      <c r="H30" s="7" t="s">
        <v>86</v>
      </c>
      <c r="L30" t="s">
        <v>140</v>
      </c>
    </row>
    <row r="31" spans="2:12" ht="30" x14ac:dyDescent="0.25">
      <c r="B31" s="7" t="s">
        <v>342</v>
      </c>
      <c r="F31" s="7" t="s">
        <v>84</v>
      </c>
      <c r="H31" s="7" t="s">
        <v>349</v>
      </c>
      <c r="L31" t="s">
        <v>141</v>
      </c>
    </row>
    <row r="32" spans="2:12" ht="30" x14ac:dyDescent="0.25">
      <c r="B32" s="7" t="s">
        <v>343</v>
      </c>
      <c r="F32" s="7" t="s">
        <v>85</v>
      </c>
      <c r="H32" s="7"/>
      <c r="L32" t="s">
        <v>142</v>
      </c>
    </row>
    <row r="33" spans="2:12" x14ac:dyDescent="0.25">
      <c r="B33" s="7" t="s">
        <v>344</v>
      </c>
      <c r="F33" s="7" t="s">
        <v>86</v>
      </c>
      <c r="H33" s="7"/>
      <c r="L33" t="s">
        <v>143</v>
      </c>
    </row>
    <row r="34" spans="2:12" x14ac:dyDescent="0.25">
      <c r="B34" s="7" t="s">
        <v>345</v>
      </c>
      <c r="F34" s="7" t="s">
        <v>87</v>
      </c>
      <c r="H34" s="7"/>
      <c r="L34" t="s">
        <v>144</v>
      </c>
    </row>
    <row r="35" spans="2:12" x14ac:dyDescent="0.25">
      <c r="B35" s="7" t="s">
        <v>346</v>
      </c>
      <c r="F35" s="7" t="s">
        <v>349</v>
      </c>
      <c r="H35" s="7"/>
      <c r="L35" t="s">
        <v>145</v>
      </c>
    </row>
    <row r="36" spans="2:12" x14ac:dyDescent="0.25">
      <c r="B36" s="7" t="s">
        <v>347</v>
      </c>
      <c r="H36" s="7"/>
      <c r="L36" t="s">
        <v>146</v>
      </c>
    </row>
    <row r="37" spans="2:12" x14ac:dyDescent="0.25">
      <c r="B37" s="7" t="s">
        <v>348</v>
      </c>
      <c r="H37" s="7"/>
      <c r="L37" t="s">
        <v>147</v>
      </c>
    </row>
    <row r="38" spans="2:12" x14ac:dyDescent="0.25">
      <c r="H38" s="7"/>
      <c r="L38" t="s">
        <v>148</v>
      </c>
    </row>
    <row r="39" spans="2:12" x14ac:dyDescent="0.25">
      <c r="H39" s="7"/>
      <c r="L39" t="s">
        <v>149</v>
      </c>
    </row>
    <row r="40" spans="2:12" x14ac:dyDescent="0.25">
      <c r="H40" s="7"/>
      <c r="L40" t="s">
        <v>150</v>
      </c>
    </row>
    <row r="41" spans="2:12" x14ac:dyDescent="0.25">
      <c r="L41" t="s">
        <v>151</v>
      </c>
    </row>
    <row r="42" spans="2:12" x14ac:dyDescent="0.25">
      <c r="L42" t="s">
        <v>152</v>
      </c>
    </row>
    <row r="43" spans="2:12" x14ac:dyDescent="0.25">
      <c r="L43" t="s">
        <v>153</v>
      </c>
    </row>
    <row r="44" spans="2:12" x14ac:dyDescent="0.25">
      <c r="L44" t="s">
        <v>154</v>
      </c>
    </row>
    <row r="45" spans="2:12" x14ac:dyDescent="0.25">
      <c r="L45" t="s">
        <v>155</v>
      </c>
    </row>
    <row r="46" spans="2:12" x14ac:dyDescent="0.25">
      <c r="L46" t="s">
        <v>156</v>
      </c>
    </row>
    <row r="47" spans="2:12" x14ac:dyDescent="0.25">
      <c r="L47" t="s">
        <v>157</v>
      </c>
    </row>
    <row r="48" spans="2:12" x14ac:dyDescent="0.25">
      <c r="L48" t="s">
        <v>158</v>
      </c>
    </row>
    <row r="49" spans="12:12" x14ac:dyDescent="0.25">
      <c r="L49" t="s">
        <v>159</v>
      </c>
    </row>
    <row r="50" spans="12:12" x14ac:dyDescent="0.25">
      <c r="L50" t="s">
        <v>160</v>
      </c>
    </row>
    <row r="51" spans="12:12" x14ac:dyDescent="0.25">
      <c r="L51" t="s">
        <v>161</v>
      </c>
    </row>
    <row r="52" spans="12:12" x14ac:dyDescent="0.25">
      <c r="L52" t="s">
        <v>162</v>
      </c>
    </row>
    <row r="53" spans="12:12" x14ac:dyDescent="0.25">
      <c r="L53" t="s">
        <v>163</v>
      </c>
    </row>
    <row r="54" spans="12:12" x14ac:dyDescent="0.25">
      <c r="L54" t="s">
        <v>164</v>
      </c>
    </row>
    <row r="55" spans="12:12" x14ac:dyDescent="0.25">
      <c r="L55" t="s">
        <v>165</v>
      </c>
    </row>
    <row r="56" spans="12:12" x14ac:dyDescent="0.25">
      <c r="L56" t="s">
        <v>166</v>
      </c>
    </row>
    <row r="57" spans="12:12" x14ac:dyDescent="0.25">
      <c r="L57" t="s">
        <v>167</v>
      </c>
    </row>
    <row r="58" spans="12:12" x14ac:dyDescent="0.25">
      <c r="L58" t="s">
        <v>168</v>
      </c>
    </row>
    <row r="59" spans="12:12" x14ac:dyDescent="0.25">
      <c r="L59" t="s">
        <v>169</v>
      </c>
    </row>
    <row r="60" spans="12:12" x14ac:dyDescent="0.25">
      <c r="L60" t="s">
        <v>170</v>
      </c>
    </row>
    <row r="61" spans="12:12" x14ac:dyDescent="0.25">
      <c r="L61" t="s">
        <v>171</v>
      </c>
    </row>
    <row r="62" spans="12:12" x14ac:dyDescent="0.25">
      <c r="L62" t="s">
        <v>172</v>
      </c>
    </row>
    <row r="63" spans="12:12" x14ac:dyDescent="0.25">
      <c r="L63" t="s">
        <v>173</v>
      </c>
    </row>
    <row r="64" spans="12:12" x14ac:dyDescent="0.25">
      <c r="L64" t="s">
        <v>174</v>
      </c>
    </row>
    <row r="65" spans="12:12" x14ac:dyDescent="0.25">
      <c r="L65" t="s">
        <v>175</v>
      </c>
    </row>
    <row r="66" spans="12:12" x14ac:dyDescent="0.25">
      <c r="L66" t="s">
        <v>176</v>
      </c>
    </row>
    <row r="67" spans="12:12" x14ac:dyDescent="0.25">
      <c r="L67" t="s">
        <v>177</v>
      </c>
    </row>
    <row r="68" spans="12:12" x14ac:dyDescent="0.25">
      <c r="L68" t="s">
        <v>178</v>
      </c>
    </row>
    <row r="69" spans="12:12" x14ac:dyDescent="0.25">
      <c r="L69" t="s">
        <v>179</v>
      </c>
    </row>
    <row r="70" spans="12:12" x14ac:dyDescent="0.25">
      <c r="L70" t="s">
        <v>180</v>
      </c>
    </row>
    <row r="71" spans="12:12" x14ac:dyDescent="0.25">
      <c r="L71" t="s">
        <v>181</v>
      </c>
    </row>
    <row r="72" spans="12:12" x14ac:dyDescent="0.25">
      <c r="L72" t="s">
        <v>182</v>
      </c>
    </row>
    <row r="73" spans="12:12" x14ac:dyDescent="0.25">
      <c r="L73" t="s">
        <v>183</v>
      </c>
    </row>
    <row r="74" spans="12:12" x14ac:dyDescent="0.25">
      <c r="L74" t="s">
        <v>184</v>
      </c>
    </row>
    <row r="75" spans="12:12" x14ac:dyDescent="0.25">
      <c r="L75" t="s">
        <v>185</v>
      </c>
    </row>
    <row r="76" spans="12:12" x14ac:dyDescent="0.25">
      <c r="L76" t="s">
        <v>186</v>
      </c>
    </row>
    <row r="77" spans="12:12" x14ac:dyDescent="0.25">
      <c r="L77" t="s">
        <v>187</v>
      </c>
    </row>
    <row r="78" spans="12:12" x14ac:dyDescent="0.25">
      <c r="L78" t="s">
        <v>188</v>
      </c>
    </row>
    <row r="79" spans="12:12" x14ac:dyDescent="0.25">
      <c r="L79" t="s">
        <v>189</v>
      </c>
    </row>
    <row r="80" spans="12:12" x14ac:dyDescent="0.25">
      <c r="L80" t="s">
        <v>190</v>
      </c>
    </row>
    <row r="81" spans="12:12" x14ac:dyDescent="0.25">
      <c r="L81" t="s">
        <v>191</v>
      </c>
    </row>
    <row r="82" spans="12:12" x14ac:dyDescent="0.25">
      <c r="L82" t="s">
        <v>192</v>
      </c>
    </row>
    <row r="83" spans="12:12" x14ac:dyDescent="0.25">
      <c r="L83" t="s">
        <v>193</v>
      </c>
    </row>
    <row r="84" spans="12:12" x14ac:dyDescent="0.25">
      <c r="L84" t="s">
        <v>194</v>
      </c>
    </row>
    <row r="85" spans="12:12" x14ac:dyDescent="0.25">
      <c r="L85" t="s">
        <v>195</v>
      </c>
    </row>
    <row r="86" spans="12:12" x14ac:dyDescent="0.25">
      <c r="L86" t="s">
        <v>196</v>
      </c>
    </row>
    <row r="87" spans="12:12" x14ac:dyDescent="0.25">
      <c r="L87" t="s">
        <v>197</v>
      </c>
    </row>
    <row r="88" spans="12:12" x14ac:dyDescent="0.25">
      <c r="L88" t="s">
        <v>198</v>
      </c>
    </row>
    <row r="89" spans="12:12" x14ac:dyDescent="0.25">
      <c r="L89" t="s">
        <v>199</v>
      </c>
    </row>
    <row r="90" spans="12:12" x14ac:dyDescent="0.25">
      <c r="L90" t="s">
        <v>200</v>
      </c>
    </row>
    <row r="91" spans="12:12" x14ac:dyDescent="0.25">
      <c r="L91" t="s">
        <v>201</v>
      </c>
    </row>
    <row r="92" spans="12:12" x14ac:dyDescent="0.25">
      <c r="L92" t="s">
        <v>202</v>
      </c>
    </row>
    <row r="93" spans="12:12" x14ac:dyDescent="0.25">
      <c r="L93" t="s">
        <v>203</v>
      </c>
    </row>
    <row r="94" spans="12:12" x14ac:dyDescent="0.25">
      <c r="L94" t="s">
        <v>204</v>
      </c>
    </row>
    <row r="95" spans="12:12" x14ac:dyDescent="0.25">
      <c r="L95" t="s">
        <v>205</v>
      </c>
    </row>
    <row r="96" spans="12:12" x14ac:dyDescent="0.25">
      <c r="L96" t="s">
        <v>206</v>
      </c>
    </row>
    <row r="97" spans="12:12" x14ac:dyDescent="0.25">
      <c r="L97" t="s">
        <v>207</v>
      </c>
    </row>
    <row r="98" spans="12:12" x14ac:dyDescent="0.25">
      <c r="L98" t="s">
        <v>208</v>
      </c>
    </row>
    <row r="99" spans="12:12" x14ac:dyDescent="0.25">
      <c r="L99" t="s">
        <v>209</v>
      </c>
    </row>
    <row r="100" spans="12:12" x14ac:dyDescent="0.25">
      <c r="L100" t="s">
        <v>210</v>
      </c>
    </row>
    <row r="101" spans="12:12" x14ac:dyDescent="0.25">
      <c r="L101" t="s">
        <v>211</v>
      </c>
    </row>
    <row r="102" spans="12:12" x14ac:dyDescent="0.25">
      <c r="L102" t="s">
        <v>212</v>
      </c>
    </row>
    <row r="103" spans="12:12" x14ac:dyDescent="0.25">
      <c r="L103" t="s">
        <v>213</v>
      </c>
    </row>
    <row r="104" spans="12:12" x14ac:dyDescent="0.25">
      <c r="L104" t="s">
        <v>214</v>
      </c>
    </row>
    <row r="105" spans="12:12" x14ac:dyDescent="0.25">
      <c r="L105" t="s">
        <v>215</v>
      </c>
    </row>
    <row r="106" spans="12:12" x14ac:dyDescent="0.25">
      <c r="L106" t="s">
        <v>216</v>
      </c>
    </row>
    <row r="107" spans="12:12" x14ac:dyDescent="0.25">
      <c r="L107" t="s">
        <v>217</v>
      </c>
    </row>
    <row r="108" spans="12:12" x14ac:dyDescent="0.25">
      <c r="L108" t="s">
        <v>218</v>
      </c>
    </row>
    <row r="109" spans="12:12" x14ac:dyDescent="0.25">
      <c r="L109" t="s">
        <v>219</v>
      </c>
    </row>
    <row r="110" spans="12:12" x14ac:dyDescent="0.25">
      <c r="L110" t="s">
        <v>220</v>
      </c>
    </row>
    <row r="111" spans="12:12" x14ac:dyDescent="0.25">
      <c r="L111" t="s">
        <v>221</v>
      </c>
    </row>
    <row r="112" spans="12:12" x14ac:dyDescent="0.25">
      <c r="L112" t="s">
        <v>222</v>
      </c>
    </row>
    <row r="113" spans="12:12" x14ac:dyDescent="0.25">
      <c r="L113" t="s">
        <v>223</v>
      </c>
    </row>
    <row r="114" spans="12:12" x14ac:dyDescent="0.25">
      <c r="L114" t="s">
        <v>224</v>
      </c>
    </row>
    <row r="115" spans="12:12" x14ac:dyDescent="0.25">
      <c r="L115" t="s">
        <v>225</v>
      </c>
    </row>
    <row r="116" spans="12:12" x14ac:dyDescent="0.25">
      <c r="L116" t="s">
        <v>226</v>
      </c>
    </row>
    <row r="117" spans="12:12" x14ac:dyDescent="0.25">
      <c r="L117" t="s">
        <v>227</v>
      </c>
    </row>
    <row r="118" spans="12:12" x14ac:dyDescent="0.25">
      <c r="L118" t="s">
        <v>228</v>
      </c>
    </row>
    <row r="119" spans="12:12" x14ac:dyDescent="0.25">
      <c r="L119" t="s">
        <v>229</v>
      </c>
    </row>
    <row r="120" spans="12:12" x14ac:dyDescent="0.25">
      <c r="L120" t="s">
        <v>230</v>
      </c>
    </row>
    <row r="121" spans="12:12" x14ac:dyDescent="0.25">
      <c r="L121" t="s">
        <v>231</v>
      </c>
    </row>
    <row r="122" spans="12:12" x14ac:dyDescent="0.25">
      <c r="L122" t="s">
        <v>232</v>
      </c>
    </row>
    <row r="123" spans="12:12" x14ac:dyDescent="0.25">
      <c r="L123" t="s">
        <v>233</v>
      </c>
    </row>
    <row r="124" spans="12:12" x14ac:dyDescent="0.25">
      <c r="L124" t="s">
        <v>234</v>
      </c>
    </row>
    <row r="125" spans="12:12" x14ac:dyDescent="0.25">
      <c r="L125" t="s">
        <v>235</v>
      </c>
    </row>
    <row r="126" spans="12:12" x14ac:dyDescent="0.25">
      <c r="L126" t="s">
        <v>236</v>
      </c>
    </row>
    <row r="127" spans="12:12" x14ac:dyDescent="0.25">
      <c r="L127" t="s">
        <v>237</v>
      </c>
    </row>
    <row r="128" spans="12:12" x14ac:dyDescent="0.25">
      <c r="L128" t="s">
        <v>238</v>
      </c>
    </row>
    <row r="129" spans="12:12" x14ac:dyDescent="0.25">
      <c r="L129" t="s">
        <v>239</v>
      </c>
    </row>
    <row r="130" spans="12:12" x14ac:dyDescent="0.25">
      <c r="L130" t="s">
        <v>240</v>
      </c>
    </row>
    <row r="131" spans="12:12" x14ac:dyDescent="0.25">
      <c r="L131" t="s">
        <v>241</v>
      </c>
    </row>
    <row r="132" spans="12:12" x14ac:dyDescent="0.25">
      <c r="L132" t="s">
        <v>242</v>
      </c>
    </row>
    <row r="133" spans="12:12" x14ac:dyDescent="0.25">
      <c r="L133" t="s">
        <v>243</v>
      </c>
    </row>
    <row r="134" spans="12:12" x14ac:dyDescent="0.25">
      <c r="L134" t="s">
        <v>244</v>
      </c>
    </row>
    <row r="135" spans="12:12" x14ac:dyDescent="0.25">
      <c r="L135" t="s">
        <v>245</v>
      </c>
    </row>
    <row r="136" spans="12:12" x14ac:dyDescent="0.25">
      <c r="L136" t="s">
        <v>246</v>
      </c>
    </row>
    <row r="137" spans="12:12" x14ac:dyDescent="0.25">
      <c r="L137" t="s">
        <v>247</v>
      </c>
    </row>
    <row r="138" spans="12:12" x14ac:dyDescent="0.25">
      <c r="L138" t="s">
        <v>248</v>
      </c>
    </row>
    <row r="139" spans="12:12" x14ac:dyDescent="0.25">
      <c r="L139" t="s">
        <v>249</v>
      </c>
    </row>
    <row r="140" spans="12:12" x14ac:dyDescent="0.25">
      <c r="L140" t="s">
        <v>250</v>
      </c>
    </row>
    <row r="141" spans="12:12" x14ac:dyDescent="0.25">
      <c r="L141" t="s">
        <v>251</v>
      </c>
    </row>
    <row r="142" spans="12:12" x14ac:dyDescent="0.25">
      <c r="L142" t="s">
        <v>252</v>
      </c>
    </row>
    <row r="143" spans="12:12" x14ac:dyDescent="0.25">
      <c r="L143" t="s">
        <v>253</v>
      </c>
    </row>
    <row r="144" spans="12:12" x14ac:dyDescent="0.25">
      <c r="L144" t="s">
        <v>254</v>
      </c>
    </row>
    <row r="145" spans="12:12" x14ac:dyDescent="0.25">
      <c r="L145" t="s">
        <v>255</v>
      </c>
    </row>
    <row r="146" spans="12:12" x14ac:dyDescent="0.25">
      <c r="L146" t="s">
        <v>256</v>
      </c>
    </row>
    <row r="147" spans="12:12" x14ac:dyDescent="0.25">
      <c r="L147" t="s">
        <v>257</v>
      </c>
    </row>
    <row r="148" spans="12:12" x14ac:dyDescent="0.25">
      <c r="L148" t="s">
        <v>258</v>
      </c>
    </row>
    <row r="149" spans="12:12" x14ac:dyDescent="0.25">
      <c r="L149" t="s">
        <v>259</v>
      </c>
    </row>
    <row r="150" spans="12:12" x14ac:dyDescent="0.25">
      <c r="L150" t="s">
        <v>260</v>
      </c>
    </row>
    <row r="151" spans="12:12" x14ac:dyDescent="0.25">
      <c r="L151" t="s">
        <v>261</v>
      </c>
    </row>
    <row r="152" spans="12:12" x14ac:dyDescent="0.25">
      <c r="L152" t="s">
        <v>262</v>
      </c>
    </row>
    <row r="153" spans="12:12" x14ac:dyDescent="0.25">
      <c r="L153" t="s">
        <v>263</v>
      </c>
    </row>
    <row r="154" spans="12:12" x14ac:dyDescent="0.25">
      <c r="L154" t="s">
        <v>264</v>
      </c>
    </row>
    <row r="155" spans="12:12" x14ac:dyDescent="0.25">
      <c r="L155" t="s">
        <v>265</v>
      </c>
    </row>
    <row r="156" spans="12:12" x14ac:dyDescent="0.25">
      <c r="L156" t="s">
        <v>266</v>
      </c>
    </row>
    <row r="157" spans="12:12" x14ac:dyDescent="0.25">
      <c r="L157" t="s">
        <v>267</v>
      </c>
    </row>
    <row r="158" spans="12:12" x14ac:dyDescent="0.25">
      <c r="L158" t="s">
        <v>268</v>
      </c>
    </row>
    <row r="159" spans="12:12" x14ac:dyDescent="0.25">
      <c r="L159" t="s">
        <v>269</v>
      </c>
    </row>
    <row r="160" spans="12:12" x14ac:dyDescent="0.25">
      <c r="L160" t="s">
        <v>270</v>
      </c>
    </row>
    <row r="161" spans="12:12" x14ac:dyDescent="0.25">
      <c r="L161" t="s">
        <v>271</v>
      </c>
    </row>
    <row r="162" spans="12:12" x14ac:dyDescent="0.25">
      <c r="L162" t="s">
        <v>272</v>
      </c>
    </row>
    <row r="163" spans="12:12" x14ac:dyDescent="0.25">
      <c r="L163" t="s">
        <v>273</v>
      </c>
    </row>
    <row r="164" spans="12:12" x14ac:dyDescent="0.25">
      <c r="L164" t="s">
        <v>274</v>
      </c>
    </row>
    <row r="165" spans="12:12" x14ac:dyDescent="0.25">
      <c r="L165" t="s">
        <v>275</v>
      </c>
    </row>
    <row r="166" spans="12:12" x14ac:dyDescent="0.25">
      <c r="L166" t="s">
        <v>276</v>
      </c>
    </row>
    <row r="167" spans="12:12" x14ac:dyDescent="0.25">
      <c r="L167" t="s">
        <v>277</v>
      </c>
    </row>
    <row r="168" spans="12:12" x14ac:dyDescent="0.25">
      <c r="L168" t="s">
        <v>278</v>
      </c>
    </row>
    <row r="169" spans="12:12" x14ac:dyDescent="0.25">
      <c r="L169" t="s">
        <v>279</v>
      </c>
    </row>
    <row r="170" spans="12:12" x14ac:dyDescent="0.25">
      <c r="L170" t="s">
        <v>280</v>
      </c>
    </row>
    <row r="171" spans="12:12" x14ac:dyDescent="0.25">
      <c r="L171" t="s">
        <v>281</v>
      </c>
    </row>
    <row r="172" spans="12:12" x14ac:dyDescent="0.25">
      <c r="L172" t="s">
        <v>282</v>
      </c>
    </row>
    <row r="173" spans="12:12" x14ac:dyDescent="0.25">
      <c r="L173" t="s">
        <v>283</v>
      </c>
    </row>
    <row r="174" spans="12:12" x14ac:dyDescent="0.25">
      <c r="L174" t="s">
        <v>284</v>
      </c>
    </row>
    <row r="175" spans="12:12" x14ac:dyDescent="0.25">
      <c r="L175" t="s">
        <v>285</v>
      </c>
    </row>
    <row r="176" spans="12:12" x14ac:dyDescent="0.25">
      <c r="L176" t="s">
        <v>286</v>
      </c>
    </row>
    <row r="177" spans="12:12" x14ac:dyDescent="0.25">
      <c r="L177" t="s">
        <v>287</v>
      </c>
    </row>
    <row r="178" spans="12:12" x14ac:dyDescent="0.25">
      <c r="L178" t="s">
        <v>288</v>
      </c>
    </row>
    <row r="179" spans="12:12" x14ac:dyDescent="0.25">
      <c r="L179" t="s">
        <v>289</v>
      </c>
    </row>
    <row r="180" spans="12:12" x14ac:dyDescent="0.25">
      <c r="L180" t="s">
        <v>290</v>
      </c>
    </row>
    <row r="181" spans="12:12" x14ac:dyDescent="0.25">
      <c r="L181" t="s">
        <v>291</v>
      </c>
    </row>
    <row r="182" spans="12:12" x14ac:dyDescent="0.25">
      <c r="L182" t="s">
        <v>292</v>
      </c>
    </row>
    <row r="183" spans="12:12" x14ac:dyDescent="0.25">
      <c r="L183" t="s">
        <v>293</v>
      </c>
    </row>
    <row r="184" spans="12:12" x14ac:dyDescent="0.25">
      <c r="L184" t="s">
        <v>294</v>
      </c>
    </row>
    <row r="185" spans="12:12" x14ac:dyDescent="0.25">
      <c r="L185" t="s">
        <v>295</v>
      </c>
    </row>
    <row r="186" spans="12:12" x14ac:dyDescent="0.25">
      <c r="L186" t="s">
        <v>296</v>
      </c>
    </row>
    <row r="187" spans="12:12" x14ac:dyDescent="0.25">
      <c r="L187" t="s">
        <v>297</v>
      </c>
    </row>
    <row r="188" spans="12:12" x14ac:dyDescent="0.25">
      <c r="L188" t="s">
        <v>298</v>
      </c>
    </row>
    <row r="189" spans="12:12" x14ac:dyDescent="0.25">
      <c r="L189" t="s">
        <v>299</v>
      </c>
    </row>
    <row r="190" spans="12:12" x14ac:dyDescent="0.25">
      <c r="L190" t="s">
        <v>300</v>
      </c>
    </row>
    <row r="191" spans="12:12" x14ac:dyDescent="0.25">
      <c r="L191" t="s">
        <v>301</v>
      </c>
    </row>
    <row r="192" spans="12:12" x14ac:dyDescent="0.25">
      <c r="L192" t="s">
        <v>302</v>
      </c>
    </row>
    <row r="193" spans="12:12" x14ac:dyDescent="0.25">
      <c r="L193" t="s">
        <v>303</v>
      </c>
    </row>
    <row r="194" spans="12:12" x14ac:dyDescent="0.25">
      <c r="L194" t="s">
        <v>304</v>
      </c>
    </row>
    <row r="195" spans="12:12" x14ac:dyDescent="0.25">
      <c r="L195" t="s">
        <v>305</v>
      </c>
    </row>
    <row r="196" spans="12:12" x14ac:dyDescent="0.25">
      <c r="L196" t="s">
        <v>306</v>
      </c>
    </row>
    <row r="197" spans="12:12" x14ac:dyDescent="0.25">
      <c r="L197" t="s">
        <v>307</v>
      </c>
    </row>
    <row r="198" spans="12:12" x14ac:dyDescent="0.25">
      <c r="L198" t="s">
        <v>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Cronograma</vt:lpstr>
      <vt:lpstr>Recurso humano</vt:lpstr>
      <vt:lpstr>Recursos Financieros</vt:lpstr>
      <vt:lpstr>Resumen Financiación</vt:lpstr>
      <vt:lpstr>Información a tener en cuenta </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2019-04-25T13:53:58Z</dcterms:created>
  <dcterms:modified xsi:type="dcterms:W3CDTF">2019-10-16T13:40:40Z</dcterms:modified>
</cp:coreProperties>
</file>