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ESTUDIANTES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<sst xmlns="http://schemas.openxmlformats.org/spreadsheetml/2006/main" count="33" uniqueCount="31">
  <si>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TOTAL</t>
  </si>
  <si>
    <t>%</t>
  </si>
  <si>
    <t>EN BLANCO</t>
  </si>
  <si>
    <t>NULO</t>
  </si>
  <si>
    <t>NO MARCADO</t>
  </si>
  <si>
    <t>TOTAL CONSOLIDADO</t>
  </si>
  <si>
    <t>COMITÉ CENTRAL DE ELECCIONES</t>
  </si>
  <si>
    <t>__________________________________________</t>
  </si>
  <si>
    <t>FERNANDO DUQUE GARCIA</t>
  </si>
  <si>
    <t>PLANCHA 1</t>
  </si>
  <si>
    <t>CARLOS RICARDO ESCOBAR</t>
  </si>
  <si>
    <t>JOSE CLARET BONILLA</t>
  </si>
  <si>
    <t>Central</t>
  </si>
  <si>
    <t>Salud</t>
  </si>
  <si>
    <t>Agrop</t>
  </si>
  <si>
    <t>Palog</t>
  </si>
  <si>
    <t>Bellas</t>
  </si>
  <si>
    <t>PLANCHA 2</t>
  </si>
  <si>
    <t>PLANCHA 3</t>
  </si>
  <si>
    <t>PLANCHA 4</t>
  </si>
  <si>
    <t>CONSEJO SUPERIOR ESTUDIANTES - 2009</t>
  </si>
  <si>
    <t>FANNY OSORIO</t>
  </si>
  <si>
    <t>Espinal</t>
  </si>
  <si>
    <t>Dorada</t>
  </si>
  <si>
    <t>Pereira</t>
  </si>
  <si>
    <t>Riosucio</t>
  </si>
  <si>
    <t>Aguadas</t>
  </si>
  <si>
    <t>Samana</t>
  </si>
  <si>
    <t>Salamina</t>
  </si>
  <si>
    <t>Armenia</t>
  </si>
  <si>
    <t>Ed. Parque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</si>
</sst>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8">
    <font>
      <sz val="10"/>
      <name val="Arial"/>
      <family val="0"/>
    </font>
    <font>
      <sz val="24"/>
      <color indexed="48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7" fillId="4" borderId="14" xfId="0" applyFont="1" applyFill="1" applyBorder="1" applyAlignment="1" applyProtection="1">
      <alignment/>
      <protection/>
    </xf>
    <xf numFmtId="0" fontId="7" fillId="4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3" borderId="16" xfId="0" applyFont="1" applyFill="1" applyBorder="1" applyAlignment="1" applyProtection="1">
      <alignment horizontal="center"/>
      <protection/>
    </xf>
    <xf numFmtId="0" fontId="6" fillId="3" borderId="17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workbookViewId="0" topLeftCell="A1">
      <selection activeCell="R2" sqref="R2"/>
    </sheetView>
  </sheetViews>
  <sheetFormatPr defaultColWidth="11.421875" defaultRowHeight="12.75"/>
  <cols>
    <col min="1" max="1" width="40.8515625" style="1" customWidth="1"/>
    <col min="2" max="2" width="5.28125" style="1" customWidth="1"/>
    <col min="3" max="4" width="6.28125" style="1" bestFit="1" customWidth="1"/>
    <col min="5" max="5" width="5.7109375" style="1" customWidth="1"/>
    <col min="6" max="6" width="7.421875" style="1" bestFit="1" customWidth="1"/>
    <col min="7" max="7" width="10.8515625" style="1" bestFit="1" customWidth="1"/>
    <col min="8" max="8" width="7.7109375" style="1" bestFit="1" customWidth="1"/>
    <col min="9" max="10" width="7.421875" style="1" bestFit="1" customWidth="1"/>
    <col min="11" max="11" width="8.7109375" style="1" bestFit="1" customWidth="1"/>
    <col min="12" max="12" width="8.8515625" style="1" bestFit="1" customWidth="1"/>
    <col min="13" max="14" width="8.421875" style="1" bestFit="1" customWidth="1"/>
    <col min="15" max="15" width="9.28125" style="1" bestFit="1" customWidth="1"/>
    <col min="16" max="16384" width="11.421875" style="1" customWidth="1"/>
  </cols>
  <sheetData>
    <row r="1" spans="1:15" ht="30.75" thickBo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3.5" thickBot="1">
      <c r="A2" s="15"/>
      <c r="B2" s="17" t="s">
        <v>14</v>
      </c>
      <c r="C2" s="18" t="s">
        <v>13</v>
      </c>
      <c r="D2" s="18" t="s">
        <v>15</v>
      </c>
      <c r="E2" s="18" t="s">
        <v>16</v>
      </c>
      <c r="F2" s="18" t="s">
        <v>12</v>
      </c>
      <c r="G2" s="18" t="s">
        <v>30</v>
      </c>
      <c r="H2" s="18" t="s">
        <v>22</v>
      </c>
      <c r="I2" s="18" t="s">
        <v>23</v>
      </c>
      <c r="J2" s="18" t="s">
        <v>24</v>
      </c>
      <c r="K2" s="18" t="s">
        <v>25</v>
      </c>
      <c r="L2" s="18" t="s">
        <v>26</v>
      </c>
      <c r="M2" s="18" t="s">
        <v>27</v>
      </c>
      <c r="N2" s="18" t="s">
        <v>29</v>
      </c>
      <c r="O2" s="18" t="s">
        <v>28</v>
      </c>
      <c r="P2" s="16" t="s">
        <v>0</v>
      </c>
      <c r="Q2" s="14" t="s">
        <v>1</v>
      </c>
    </row>
    <row r="3" spans="1:17" ht="12.75">
      <c r="A3" s="20" t="s">
        <v>9</v>
      </c>
      <c r="B3" s="12">
        <v>147</v>
      </c>
      <c r="C3" s="13">
        <v>298</v>
      </c>
      <c r="D3" s="13">
        <f>236+20</f>
        <v>256</v>
      </c>
      <c r="E3" s="13">
        <v>7</v>
      </c>
      <c r="F3" s="13">
        <v>138</v>
      </c>
      <c r="G3" s="13">
        <v>144</v>
      </c>
      <c r="H3" s="13">
        <v>7</v>
      </c>
      <c r="I3" s="13">
        <v>11</v>
      </c>
      <c r="J3" s="13">
        <v>21</v>
      </c>
      <c r="K3" s="13">
        <v>0</v>
      </c>
      <c r="L3" s="13">
        <v>4</v>
      </c>
      <c r="M3" s="13">
        <v>4</v>
      </c>
      <c r="N3" s="13">
        <v>0</v>
      </c>
      <c r="O3" s="13">
        <v>1</v>
      </c>
      <c r="P3" s="8">
        <f>SUM(B3:O3)</f>
        <v>1038</v>
      </c>
      <c r="Q3" s="7">
        <f>IF(P3=0,0,(P3/$P$10)*100)</f>
        <v>41.569883860632764</v>
      </c>
    </row>
    <row r="4" spans="1:17" ht="12.75">
      <c r="A4" s="21" t="s">
        <v>17</v>
      </c>
      <c r="B4" s="22">
        <v>5</v>
      </c>
      <c r="C4" s="23">
        <v>107</v>
      </c>
      <c r="D4" s="23">
        <v>88</v>
      </c>
      <c r="E4" s="23">
        <v>3</v>
      </c>
      <c r="F4" s="23">
        <v>4</v>
      </c>
      <c r="G4" s="23">
        <v>34</v>
      </c>
      <c r="H4" s="23">
        <v>0</v>
      </c>
      <c r="I4" s="23">
        <v>1</v>
      </c>
      <c r="J4" s="23">
        <v>1</v>
      </c>
      <c r="K4" s="23">
        <v>0</v>
      </c>
      <c r="L4" s="23">
        <v>0</v>
      </c>
      <c r="M4" s="23">
        <v>1</v>
      </c>
      <c r="N4" s="23">
        <v>0</v>
      </c>
      <c r="O4" s="23">
        <v>0</v>
      </c>
      <c r="P4" s="8">
        <f aca="true" t="shared" si="0" ref="P4:P9">SUM(B4:O4)</f>
        <v>244</v>
      </c>
      <c r="Q4" s="7">
        <f aca="true" t="shared" si="1" ref="Q4:Q10">IF(P4=0,0,(P4/$P$10)*100)</f>
        <v>9.771726071285542</v>
      </c>
    </row>
    <row r="5" spans="1:17" ht="12.75">
      <c r="A5" s="21" t="s">
        <v>18</v>
      </c>
      <c r="B5" s="22">
        <v>40</v>
      </c>
      <c r="C5" s="23">
        <v>124</v>
      </c>
      <c r="D5" s="23">
        <v>55</v>
      </c>
      <c r="E5" s="23">
        <v>7</v>
      </c>
      <c r="F5" s="23">
        <v>30</v>
      </c>
      <c r="G5" s="23">
        <v>136</v>
      </c>
      <c r="H5" s="23">
        <v>0</v>
      </c>
      <c r="I5" s="23">
        <v>5</v>
      </c>
      <c r="J5" s="23">
        <v>0</v>
      </c>
      <c r="K5" s="23">
        <v>0</v>
      </c>
      <c r="L5" s="23">
        <v>3</v>
      </c>
      <c r="M5" s="23">
        <v>1</v>
      </c>
      <c r="N5" s="23">
        <v>0</v>
      </c>
      <c r="O5" s="23">
        <v>1</v>
      </c>
      <c r="P5" s="8">
        <f t="shared" si="0"/>
        <v>402</v>
      </c>
      <c r="Q5" s="7">
        <f t="shared" si="1"/>
        <v>16.099319183019624</v>
      </c>
    </row>
    <row r="6" spans="1:17" ht="12.75">
      <c r="A6" s="21" t="s">
        <v>19</v>
      </c>
      <c r="B6" s="22">
        <v>83</v>
      </c>
      <c r="C6" s="23">
        <v>34</v>
      </c>
      <c r="D6" s="23">
        <v>102</v>
      </c>
      <c r="E6" s="23">
        <v>10</v>
      </c>
      <c r="F6" s="23">
        <v>36</v>
      </c>
      <c r="G6" s="23">
        <v>225</v>
      </c>
      <c r="H6" s="23">
        <v>3</v>
      </c>
      <c r="I6" s="23">
        <v>2</v>
      </c>
      <c r="J6" s="23">
        <v>0</v>
      </c>
      <c r="K6" s="23">
        <v>0</v>
      </c>
      <c r="L6" s="23">
        <v>2</v>
      </c>
      <c r="M6" s="23">
        <v>4</v>
      </c>
      <c r="N6" s="23">
        <v>0</v>
      </c>
      <c r="O6" s="23">
        <v>1</v>
      </c>
      <c r="P6" s="8">
        <f t="shared" si="0"/>
        <v>502</v>
      </c>
      <c r="Q6" s="7">
        <f t="shared" si="1"/>
        <v>20.104124949939926</v>
      </c>
    </row>
    <row r="7" spans="1:17" ht="12.75">
      <c r="A7" s="10" t="s">
        <v>2</v>
      </c>
      <c r="B7" s="2">
        <f>56</f>
        <v>56</v>
      </c>
      <c r="C7" s="3"/>
      <c r="D7" s="3"/>
      <c r="E7" s="3">
        <f>57</f>
        <v>57</v>
      </c>
      <c r="F7" s="3">
        <f>11+17</f>
        <v>28</v>
      </c>
      <c r="G7" s="3">
        <f>45+49+14</f>
        <v>108</v>
      </c>
      <c r="H7" s="3">
        <v>8</v>
      </c>
      <c r="I7" s="3">
        <v>18</v>
      </c>
      <c r="J7" s="3">
        <v>1</v>
      </c>
      <c r="K7" s="3">
        <v>0</v>
      </c>
      <c r="L7" s="3"/>
      <c r="M7" s="3"/>
      <c r="N7" s="3"/>
      <c r="O7" s="3">
        <v>10</v>
      </c>
      <c r="P7" s="8">
        <f t="shared" si="0"/>
        <v>286</v>
      </c>
      <c r="Q7" s="7">
        <f t="shared" si="1"/>
        <v>11.45374449339207</v>
      </c>
    </row>
    <row r="8" spans="1:17" ht="12.75">
      <c r="A8" s="10" t="s">
        <v>3</v>
      </c>
      <c r="B8" s="2">
        <v>2</v>
      </c>
      <c r="C8" s="3"/>
      <c r="D8" s="3"/>
      <c r="E8" s="3"/>
      <c r="F8" s="3">
        <f>3+4</f>
        <v>7</v>
      </c>
      <c r="G8" s="3">
        <f>4+4+6</f>
        <v>14</v>
      </c>
      <c r="H8" s="3">
        <v>0</v>
      </c>
      <c r="I8" s="3"/>
      <c r="J8" s="3"/>
      <c r="K8" s="3"/>
      <c r="L8" s="3"/>
      <c r="M8" s="3">
        <v>0</v>
      </c>
      <c r="N8" s="3"/>
      <c r="O8" s="3"/>
      <c r="P8" s="8">
        <f t="shared" si="0"/>
        <v>23</v>
      </c>
      <c r="Q8" s="7">
        <f t="shared" si="1"/>
        <v>0.92110532639167</v>
      </c>
    </row>
    <row r="9" spans="1:17" ht="13.5" thickBot="1">
      <c r="A9" s="11" t="s">
        <v>4</v>
      </c>
      <c r="B9" s="4"/>
      <c r="C9" s="5"/>
      <c r="D9" s="5"/>
      <c r="E9" s="5"/>
      <c r="F9" s="5"/>
      <c r="G9" s="5">
        <v>2</v>
      </c>
      <c r="H9" s="5"/>
      <c r="I9" s="5"/>
      <c r="J9" s="5"/>
      <c r="K9" s="5"/>
      <c r="L9" s="5"/>
      <c r="M9" s="5"/>
      <c r="N9" s="5"/>
      <c r="O9" s="5"/>
      <c r="P9" s="8">
        <f t="shared" si="0"/>
        <v>2</v>
      </c>
      <c r="Q9" s="7">
        <f t="shared" si="1"/>
        <v>0.08009611533840609</v>
      </c>
    </row>
    <row r="10" spans="1:17" ht="13.5" thickBot="1">
      <c r="A10" s="9" t="s">
        <v>5</v>
      </c>
      <c r="B10" s="6">
        <f>SUM(B3:B9)</f>
        <v>333</v>
      </c>
      <c r="C10" s="6">
        <f aca="true" t="shared" si="2" ref="C10:P10">SUM(C3:C9)</f>
        <v>563</v>
      </c>
      <c r="D10" s="6">
        <f t="shared" si="2"/>
        <v>501</v>
      </c>
      <c r="E10" s="6">
        <f t="shared" si="2"/>
        <v>84</v>
      </c>
      <c r="F10" s="6">
        <f t="shared" si="2"/>
        <v>243</v>
      </c>
      <c r="G10" s="6">
        <f t="shared" si="2"/>
        <v>663</v>
      </c>
      <c r="H10" s="6">
        <f t="shared" si="2"/>
        <v>18</v>
      </c>
      <c r="I10" s="6">
        <f t="shared" si="2"/>
        <v>37</v>
      </c>
      <c r="J10" s="6">
        <f t="shared" si="2"/>
        <v>23</v>
      </c>
      <c r="K10" s="6">
        <f t="shared" si="2"/>
        <v>0</v>
      </c>
      <c r="L10" s="6">
        <f t="shared" si="2"/>
        <v>9</v>
      </c>
      <c r="M10" s="6">
        <f t="shared" si="2"/>
        <v>10</v>
      </c>
      <c r="N10" s="6">
        <f t="shared" si="2"/>
        <v>0</v>
      </c>
      <c r="O10" s="6">
        <f t="shared" si="2"/>
        <v>13</v>
      </c>
      <c r="P10" s="6">
        <f t="shared" si="2"/>
        <v>2497</v>
      </c>
      <c r="Q10" s="7">
        <f t="shared" si="1"/>
        <v>100</v>
      </c>
    </row>
    <row r="13" ht="12.75">
      <c r="A13" s="19" t="s">
        <v>6</v>
      </c>
    </row>
    <row r="16" spans="1:2" ht="12.75">
      <c r="A16" s="1" t="s">
        <v>10</v>
      </c>
      <c r="B16" s="1" t="s">
        <v>7</v>
      </c>
    </row>
    <row r="19" spans="1:2" ht="12.75">
      <c r="A19" s="1" t="s">
        <v>11</v>
      </c>
      <c r="B19" s="1" t="s">
        <v>7</v>
      </c>
    </row>
    <row r="22" spans="1:2" ht="12.75">
      <c r="A22" s="1" t="s">
        <v>21</v>
      </c>
      <c r="B22" s="1" t="s">
        <v>7</v>
      </c>
    </row>
    <row r="26" ht="12.75">
      <c r="A26" s="1" t="s">
        <v>8</v>
      </c>
    </row>
  </sheetData>
  <sheetProtection sheet="1" objects="1" scenarios="1" selectLockedCells="1"/>
  <mergeCells count="1">
    <mergeCell ref="A1:O1"/>
  </mergeCells>
  <printOptions/>
  <pageMargins left="0.75" right="0.75" top="1" bottom="1" header="0" footer="0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Secretario General</cp:lastModifiedBy>
  <cp:lastPrinted>2006-11-11T02:17:58Z</cp:lastPrinted>
  <dcterms:created xsi:type="dcterms:W3CDTF">2006-11-10T14:01:47Z</dcterms:created>
  <dcterms:modified xsi:type="dcterms:W3CDTF">2009-10-14T00:35:36Z</dcterms:modified>
  <cp:category/>
  <cp:version/>
  <cp:contentType/>
  <cp:contentStatus/>
</cp:coreProperties>
</file>