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E119"/>
  <workbookPr/>
  <bookViews>
    <workbookView xWindow="65386" yWindow="65056" windowWidth="19440" windowHeight="10065" activeTab="0"/>
  </bookViews>
  <sheets>
    <sheet name="Informe Plan de mejoramiento " sheetId="1" r:id="rId1"/>
    <sheet name="Avance Plan de Mejoramiento" sheetId="2" r:id="rId2"/>
    <sheet name="Hoja1" sheetId="3" r:id="rId3"/>
  </sheets>
  <definedNames>
    <definedName name="_xlnm.Print_Area" localSheetId="0">'Informe Plan de mejoramiento '!$A$1:$N$122</definedName>
    <definedName name="_xlnm.Print_Titles" localSheetId="0">'Informe Plan de mejoramiento '!$1:$12</definedName>
  </definedNames>
  <calcPr fullCalcOnLoad="1"/>
</workbook>
</file>

<file path=xl/comments1.xml><?xml version="1.0" encoding="utf-8"?>
<comments xmlns="http://schemas.openxmlformats.org/spreadsheetml/2006/main">
  <authors>
    <author>laquijano</author>
    <author>jmzambrano</author>
  </authors>
  <commentList>
    <comment ref="F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B12" authorId="0">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G12"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2" authorId="0">
      <text>
        <r>
          <rPr>
            <b/>
            <sz val="8"/>
            <rFont val="Tahoma"/>
            <family val="2"/>
          </rPr>
          <t>Pasos cuantificables que permitan medir el avance y cumplimiento de la acción de mejoramiento.
Sepueden incluir tantas filas como metas sean necesarios.</t>
        </r>
      </text>
    </comment>
    <comment ref="I12" authorId="0">
      <text>
        <r>
          <rPr>
            <b/>
            <sz val="8"/>
            <rFont val="Tahoma"/>
            <family val="2"/>
          </rPr>
          <t xml:space="preserve">Nombre de la unidad de medida que se  utiliza para medir el grado de avance de la meta (unidades o porcentaje) y definición
 de la actividad a realizar   
</t>
        </r>
      </text>
    </comment>
    <comment ref="K12" authorId="0">
      <text>
        <r>
          <rPr>
            <b/>
            <sz val="8"/>
            <rFont val="Tahoma"/>
            <family val="2"/>
          </rPr>
          <t xml:space="preserve">Fecha programada para la iniciación de cada meta </t>
        </r>
        <r>
          <rPr>
            <sz val="8"/>
            <rFont val="Tahoma"/>
            <family val="2"/>
          </rPr>
          <t xml:space="preserve">
</t>
        </r>
      </text>
    </comment>
    <comment ref="L12" authorId="0">
      <text>
        <r>
          <rPr>
            <b/>
            <sz val="8"/>
            <rFont val="Tahoma"/>
            <family val="2"/>
          </rPr>
          <t xml:space="preserve">Fecha programada para la terminación de cada meta </t>
        </r>
      </text>
    </comment>
    <comment ref="M12" authorId="0">
      <text>
        <r>
          <rPr>
            <b/>
            <sz val="8"/>
            <rFont val="Tahoma"/>
            <family val="2"/>
          </rPr>
          <t xml:space="preserve">La hoja calcula automáticamente el plazo de duración de la acción de mejoramiento teniendo en cuenta las fechas de incio y terminación de la meta.
</t>
        </r>
      </text>
    </comment>
    <comment ref="J12" authorId="0">
      <text>
        <r>
          <rPr>
            <b/>
            <sz val="8"/>
            <rFont val="Tahoma"/>
            <family val="2"/>
          </rPr>
          <t xml:space="preserve">Volumen o tamaño de la meta, establecido en unidades o porcentajes. 
</t>
        </r>
      </text>
    </comment>
    <comment ref="A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L10" authorId="1">
      <text>
        <r>
          <rPr>
            <b/>
            <sz val="8"/>
            <rFont val="Tahoma"/>
            <family val="2"/>
          </rPr>
          <t>Consignar la fecha (dia-mes-año) de subscripción del pan en la celda demarcada</t>
        </r>
      </text>
    </comment>
    <comment ref="N12" authorId="1">
      <text>
        <r>
          <rPr>
            <b/>
            <sz val="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jmzambrano</author>
    <author>laquijano</author>
  </authors>
  <commentList>
    <comment ref="S10" authorId="0">
      <text>
        <r>
          <rPr>
            <b/>
            <sz val="8"/>
            <rFont val="Tahoma"/>
            <family val="2"/>
          </rPr>
          <t>Fecha (dia-mes-año) de subscripción del plan de Mejoramiento.</t>
        </r>
      </text>
    </comment>
    <comment ref="A12" authorId="1">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2"/>
          </rPr>
          <t xml:space="preserve">
</t>
        </r>
      </text>
    </comment>
    <comment ref="F12" authorId="1">
      <text>
        <r>
          <rPr>
            <b/>
            <sz val="8"/>
            <rFont val="Tahoma"/>
            <family val="2"/>
          </rPr>
          <t>Es la accón (correctiva y/o preventiva) que adopta la entidad para subsanar o corregir la causa que genera el  hallazgo</t>
        </r>
        <r>
          <rPr>
            <sz val="8"/>
            <rFont val="Tahoma"/>
            <family val="2"/>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2"/>
          </rPr>
          <t xml:space="preserve">Fecha programada para la iniciación de cada meta </t>
        </r>
        <r>
          <rPr>
            <sz val="8"/>
            <rFont val="Tahoma"/>
            <family val="2"/>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2"/>
          </rPr>
          <t xml:space="preserve">
</t>
        </r>
      </text>
    </comment>
    <comment ref="S11" authorId="0">
      <text>
        <r>
          <rPr>
            <b/>
            <sz val="8"/>
            <rFont val="Tahoma"/>
            <family val="2"/>
          </rPr>
          <t>Fecha (dia-mes-año) de evaluación 
del plan de mejoramiento.</t>
        </r>
      </text>
    </comment>
  </commentList>
</comments>
</file>

<file path=xl/sharedStrings.xml><?xml version="1.0" encoding="utf-8"?>
<sst xmlns="http://schemas.openxmlformats.org/spreadsheetml/2006/main" count="577" uniqueCount="464">
  <si>
    <t>La falta del cumplimiento de los controles definidos por la entidad para el consumo de combustible de sus vehículos y la falta de mecanismos de seguimiento y monitoreo para el uso del parque automotor</t>
  </si>
  <si>
    <t>Posibles pérdidas de recursos en la entidad por el mal uso de los vehículos y en la compra de combustible al no tener claramente definido el consumo entre los vehículos y las demás herramientas y actividades en las cuales se utiliza gasolina.</t>
  </si>
  <si>
    <t xml:space="preserve">Luego de la reestructuración de marzo de 2008, los catorce (14) vehículos propiedad de la Universidad no fueron entregados ni al Jefe de la Oficina de Servicios Generales ni al Almacén General tal como lo dispone la normatividad </t>
  </si>
  <si>
    <t>Debilidades en el control periódico de los inventarios de bienes muebles de la entidad</t>
  </si>
  <si>
    <t>Incumplimiento  parcial al  Contrato No. 46 S.G. de 2008, suscrito el 23 de septiembre con SERVIGENCOOP.</t>
  </si>
  <si>
    <t>Debilidades de control en el proceso de interventoría del contrato</t>
  </si>
  <si>
    <t>Puede originar el uso indebido de los vehículos de la entidad.</t>
  </si>
  <si>
    <t>Debilidades en la ejecución e interventoría  del contrato No. 06 S.G. suscrito el 04 de marzo de 2008 con Viajes Agentur L’alianza.</t>
  </si>
  <si>
    <t>Deficiencias en el control e interventoria del contrato y en la inexistencia de políticas que definan o reglamenten el uso de los beneficios derivados del contrato</t>
  </si>
  <si>
    <t>Lo anterior podría generar un ineficiente uso de los recursos destinados por la entidad a la compra de tiquetes aéreos ante la posibilidad de que se haya incurrido en gastos innecesarios por haber tenido que comprar tiquetes aéreos al precio normal.</t>
  </si>
  <si>
    <t>Informes</t>
  </si>
  <si>
    <t xml:space="preserve">Capacitaciones </t>
  </si>
  <si>
    <t>Instructivo</t>
  </si>
  <si>
    <t>Documento</t>
  </si>
  <si>
    <t>Servicios Generales</t>
  </si>
  <si>
    <t>Control Interno</t>
  </si>
  <si>
    <t>Garantizar que se cumplan los objetivos establecidos por la normatividad en materia del sistema del Control Interno</t>
  </si>
  <si>
    <t>Oficio</t>
  </si>
  <si>
    <t>Taller</t>
  </si>
  <si>
    <t>Formato</t>
  </si>
  <si>
    <t>Optimizar y racionalizar el uso de los recursos disponibles en servicios generales para la prestación de los servicios de apoyo a la comunidad universitaria</t>
  </si>
  <si>
    <t>Comunicación escrita</t>
  </si>
  <si>
    <t>Informe</t>
  </si>
  <si>
    <t>Ejercer control sobre los inventarios a cargo de los funcionarios docentes y administrativos</t>
  </si>
  <si>
    <t>Difundir entre los funcionarios docentes y administrativos el procedimiento  para realizar traslado de bienes, documentado en el SIG</t>
  </si>
  <si>
    <t>Inventario de bienes</t>
  </si>
  <si>
    <t>Circular</t>
  </si>
  <si>
    <t>Oficina Financiera</t>
  </si>
  <si>
    <t>Optimizar la adquisición de tiquetes aéreos con el fin de no incurrir en gastos innecesarios utilizando los beneficios otorgados</t>
  </si>
  <si>
    <t>Procedimiento</t>
  </si>
  <si>
    <t xml:space="preserve">Garantizar la razonabilidad de los Estados Financieros de la Universidad </t>
  </si>
  <si>
    <t>Lograr que el pago de Servicios Publicos se realice antes de la fecha de vencimiento y evitar la mora en el pago de los mismos.</t>
  </si>
  <si>
    <t>Garantizar que los ordenadores del gasto cumplan con el Estatuto Financiero</t>
  </si>
  <si>
    <t>Valorada la Oficina de Control Interno, se encontró que desarrolla parcialmente los objetivos establecidos por la normatividad que le es aplicable, lo que le impide cumplir con su función de asesorar a la alta dirección en el logro del objeto social de la Universidad</t>
  </si>
  <si>
    <t>RICARDO GÓMEZ GIRALDO</t>
  </si>
  <si>
    <t>FABIO CARDONA MARÍN</t>
  </si>
  <si>
    <t>Asesor Oficina Control Interno de Gestión</t>
  </si>
  <si>
    <t>Aprobar un  acto administrativo a nivel Rectoral, que contenga los lineamientos relacionados con el tema ambiental de la Universidad.</t>
  </si>
  <si>
    <t>Se origina fundamentalmente en la falta de autonomía e independencia de la Oficina de Control Interno frente a la alta dirección y en una inadecuada interpretación y aplicación de la normatividad relativa a sus funciones</t>
  </si>
  <si>
    <t>Ocasionan que el sistema de control interno presente deficiencias, que la cultura del autocontrol no esté arraigada en sus funcionarios, lo que expone a la entidad a un mayor riesgo en el ejercicio de sus actividades misionales y de apoyo.</t>
  </si>
  <si>
    <t>Un oficio rectoral para inclusión de la Oficina de Control Interno al grupo directivo de la institución</t>
  </si>
  <si>
    <t>Comprobante</t>
  </si>
  <si>
    <t>En la evaluación de la muestra seleccionada se evidenciaron debilidades en el manejo de la información que incide en los controles establecidos, al observarse inconsistencias en la marcación de los códigos topográficos en los lomos de los libros, las placas de inventario no se encuentran actualizados y los libros como se relacionan en inventario no concuerda con la forma en que son relacionados en biblioteca, ya que allí se ingresan de acuerdo a las normas sobre la materia.  Lo anterior puede ocasionar ineficiencia en las labores de conciliación entre registros de la cuenta inventario y lo existente físicamente en biblioteca</t>
  </si>
  <si>
    <t>Implementar mecanismos de control y verificación para la toma física del inventario del material bibliografico</t>
  </si>
  <si>
    <t>Lograr un inventario actualizado del material bibliografico y proporcionar información contable, oportuna y acertada</t>
  </si>
  <si>
    <t xml:space="preserve">Asignar placa de inventario al  50% a los documentos que no lo tienen identificado </t>
  </si>
  <si>
    <t>Reporte de códigos asignados</t>
  </si>
  <si>
    <t>Los centros de documentación no están integrados técnica y administrativamente a la biblioteca y no existen políticas para su creación y funcionamiento.</t>
  </si>
  <si>
    <t>Establecer las políticas de creación y funcionamiento de los centros de documentación logrando su integración al Centro de Biblioteca.</t>
  </si>
  <si>
    <t xml:space="preserve">Contribuir al desarrollo técnico y administrativo de los centros de documentación </t>
  </si>
  <si>
    <t>Registrar contablemente las diferencias encontradas en la confrontación</t>
  </si>
  <si>
    <t>Capacitar  a los responsobles de enviar la información</t>
  </si>
  <si>
    <t>Parametrizacion del Sistema de Información Financiera para que genere correctamente el reporte</t>
  </si>
  <si>
    <t>Capacitar 4 funcionarios en el manejo del CHIP</t>
  </si>
  <si>
    <t>Informe de capacitación</t>
  </si>
  <si>
    <t>Generar automaticamente los informes del sistema CHIP</t>
  </si>
  <si>
    <t>Reporte parametrizado correctamente</t>
  </si>
  <si>
    <t>uno</t>
  </si>
  <si>
    <t>saldos en libros auxiliares de la cuenta "Depositos en Instituciones Financieras" (1110) ajustados mensualmente conforme a los extractos bancarios</t>
  </si>
  <si>
    <t>Informes semestrales del periodo dos periodos anteriores de depuración de la cuenta 1110 depositos en instituciones financiero</t>
  </si>
  <si>
    <t>2 informes</t>
  </si>
  <si>
    <t>Parametrizacion del Sistema de Información Financiera (modulo de cartera) para que genere correctamente el reporte</t>
  </si>
  <si>
    <t>Informe de provision Cartera por edades a diciembre 31 de 2009</t>
  </si>
  <si>
    <t xml:space="preserve"> Contabilizar el valor de las edificaciones y los terrenos de manera desagregada conforme a los avaluos técnicos</t>
  </si>
  <si>
    <t xml:space="preserve">Realizar los avalúos técnicos necesarios y los terrenos de manera desagregada </t>
  </si>
  <si>
    <t>Avalúos técnicos de todas las edificaciones y los respectivos registros contables</t>
  </si>
  <si>
    <t>Informe sobre avalúos  técnicos</t>
  </si>
  <si>
    <t>Vicerrectoria administrativa - Planeación</t>
  </si>
  <si>
    <t xml:space="preserve"> registros contables</t>
  </si>
  <si>
    <t>1 comprobante</t>
  </si>
  <si>
    <t>Capacitar  a los funcionarios para evitar errores en los registros contables</t>
  </si>
  <si>
    <t>Garantizar  la razonabilidad de la información contable pública</t>
  </si>
  <si>
    <t xml:space="preserve"> </t>
  </si>
  <si>
    <t>No se percibe articulación entre la docencia, la investigación y la proyección, y de éstos con la administración.  Lo anterior se origina por falta de una visión global, sistémica e integral de la organización como unidad y no como un ente desarticulado compuesto por procesos aislados</t>
  </si>
  <si>
    <t>se origina por falta de una visión global, sistémica e integral de la organización como unidad y no como un ente desarticulado compuesto por procesos aislados.</t>
  </si>
  <si>
    <t>Esta situación no permite el aporte  efectivo entre las áreas misionales  y de éstas con las áreas de apoyo. De lo anterior se colige falta de articulación sistémica.</t>
  </si>
  <si>
    <t>Implemantar el Sistema Integrado de Gestión -SIG-</t>
  </si>
  <si>
    <t>Mejorar la articulación entre las áreas misionales y la Administración</t>
  </si>
  <si>
    <t>Vice-Administrativa</t>
  </si>
  <si>
    <t>Se afecta el cumplimiento del artículo 80 de la CP, en cuanto que la Universidad todavía no ha establecido  (institucionalizado formalmente y comunicado)  un plan de gestión ambiental para la organización</t>
  </si>
  <si>
    <t xml:space="preserve">No se permite en la actualidad garantizar una adecuada gestión ambiental. </t>
  </si>
  <si>
    <t>Contar con una propuesta de Plan de Gestión Ambiental</t>
  </si>
  <si>
    <t>Informar a la comunidad universitaria sobre la existencia y ejecución del plan de gestión ambiental</t>
  </si>
  <si>
    <t>Publicación página web</t>
  </si>
  <si>
    <t>Se verifica que no se dio el reporte anual a la autoridad ambiental de las caracterizaciones de vertimientos líquidos, tampoco el reporte semestral de los informes de cumplimiento de los planes de manejo ambiental, ni el envío anual de pólizas de cumplimiento y el pago anual de los servicios de evaluación y seguimiento de las obligaciones ambientales desde la fecha de expedición de dichos permisos</t>
  </si>
  <si>
    <t>se denota una falta de gestión de la Administración.</t>
  </si>
  <si>
    <t>Lo anterior afecta la adecuada gestión ambiental de la Universidad.</t>
  </si>
  <si>
    <t>Realizar el pago de los servicios de evaluación a la Autoridad Ambiental para que ésta genere el plan de manejo</t>
  </si>
  <si>
    <t>Contar con un Plan de Manejo Ambiental certificado por la Autoridad Ambiental</t>
  </si>
  <si>
    <t>Fac-Ciencias Agropecuarias</t>
  </si>
  <si>
    <t>Presentar informes semestrales sobre el cumplimiento del  manejo ambiental, a partir de la expedición del plan de manejo ambiental</t>
  </si>
  <si>
    <t>Caracterizar los vertimientos líquidos de las granjas</t>
  </si>
  <si>
    <t>Reporte</t>
  </si>
  <si>
    <t>No se ha cumplido con el literal h del artículo 6 de la resolución de concesión de aguas No. 5115 de 2000 de CORPOCALDAS, que indica la instalación de un mecanismo de medición en la bocatorma construida para el aprovechamiento de las aguas de la corriente del caño el Berrión de la granja Montelindo, lo cual fue instruido desde la fecha de expedición de la concesión</t>
  </si>
  <si>
    <t xml:space="preserve">Lo anterior no permite garantizar una adecuado control de consumo de los recursos en concesión. </t>
  </si>
  <si>
    <t>Instalar un mecanismo de medición en la bocatoma (Granja Montelindo)</t>
  </si>
  <si>
    <t>Medir caudales de la concesión de aguas No.5115 de 2000 de Corpocaldas</t>
  </si>
  <si>
    <t>Instalar mecanismo de medición en la bocatoma de acuerdo con recomendación</t>
  </si>
  <si>
    <t>Mecanismo de medición instalado</t>
  </si>
  <si>
    <t>Se detectó en la granja Montelindo que los nacimientos identificados como piscicultura y lago agronomía no satisfacen los criterios como área forestal protectora.  La Universidad sugiere que se tienen especies que ofrecen protección a los nacimientos.  Se refiere a presencia de guaduales nativos y bosque protector.  Las dos últimas unidades no se reconocen como asociadas a los nacimientos identificados:  PISCICULTURA Y LAGO AGRONOMÍA.  Los requisitos del literal e) del artículo 6 de la Resolución 810 de agosto 26 de 1996, de CORPOCALDAS, exigen ciertas extensiones de protección alrededor del nacimiento, que definitivamente no se cumplan.  La glosa se mantiene en condición de hallazgo adminsitrativo a fin de que se garanticen el cumplimiento de estas obligaciones de manera inmediata y permanente, mediante las acciones que la universidad considere pertinentes</t>
  </si>
  <si>
    <t>Se puede acusar como causa un inadecuado acceso a las regulaciones ambientales.</t>
  </si>
  <si>
    <t>Lo anterior puede significar el riesgo de la pérdida de los nacimientos y afectar la sostenibilidad de la granja.</t>
  </si>
  <si>
    <t>Establecer una zona protectora en asocio con la autoridad ambiental</t>
  </si>
  <si>
    <t>Proteger forestalmente los nacimientos identificados como psicultura y lago de agronomía</t>
  </si>
  <si>
    <t>Aislar el área de protección</t>
  </si>
  <si>
    <t>Area protegida</t>
  </si>
  <si>
    <t>Determinar la cobertura alcanzada con las especies vegetales establecidas</t>
  </si>
  <si>
    <t>La Universidad carece de una política efectiva, para garantizar la eficiencia en el consumo de recursos, en cuanto que:  en muestreo representativo efectuado se denotó que la Universidad no dispone de los suficientes dispositivos de ahorro para el consumo de agua  (válvulas de lavamanos y orinales)  y de energía eléctrica  (lámparas ahorradoras de energía), lo cual no le permite ser eficiente en el empleo de estos recursos.  Aunque la Universidad evidencia que se han presentado acciones que tienden a mejorar la eficiencia en el consumo de recursos como agua, papel y energía, no se verifica que dichas acciones se deriven del análisis de los datos de consumo y tampoco que se efectúe consuetudinariamente un registro de los datos, excepto por el control del consumo de papel que se dio a partir del año 2006</t>
  </si>
  <si>
    <t>Lo anterior puede deberse a la ausencia de un sistema de gestión ambiental.</t>
  </si>
  <si>
    <t>Se identifica que se puede afectar el consumo eficiente de los recursos.</t>
  </si>
  <si>
    <t>Analizar los consumos del año 2007, para tomar medidas que conlleven al ahorro en el consumo</t>
  </si>
  <si>
    <t>En la granja la Cruz se denotó que el sistema de riego de líquidos fertilizantes no opera, en razón a que el mecanismo de bombeo se deterioró, lo cual puede afectar la productividad de la graja y las actividades académicas.  La Universidad manifiesta que desarrolla trámites para corregir la situación. En la granja Montelindo se encontraron infraestructuras y equipos en desuso, inoperantes y deteriorados como:  un pozo profundo y su sistema de bombeo (inoperante), un equipo de circulación de agua  (noria) (inoperante), el equipo de producción de concentrados  (inoperante) y las redes eléctricas  (daños  y deterioro), situación esta última por la cual se solicitó la apertura de una indagación preliminar</t>
  </si>
  <si>
    <t>Puede acusarse que las situaciones se deben a condicionamientos del mercado, imprevistos, a las dificultades propias de la generación y adopción de tecnología y a la falta de efectividad en las gestiones.</t>
  </si>
  <si>
    <t xml:space="preserve">Estas situaciones afectan las actividades académicas que allí se realizan, el control a los impactos ambientales, el cumplimiento a las obligaciones ambientales y la sostenibilidad de la granja. </t>
  </si>
  <si>
    <t>Poner en funcionamiento en la Granjas los equipos que se considere pertinentes</t>
  </si>
  <si>
    <t>Optimizar la utilización de los recursos institucionales en aras del mejoramiento de la calidad</t>
  </si>
  <si>
    <t>Puesta en funcionamiento del sistema de bombeo del pozo profundo</t>
  </si>
  <si>
    <t>sistema de bombeo en funcionamiento</t>
  </si>
  <si>
    <t>Registrar semestralmente el consumo de agua abastecida por el Caño el Berrión</t>
  </si>
  <si>
    <t>Planeación</t>
  </si>
  <si>
    <t>La Universidad no cumple el promedio de docencia en 6 departamentos para la vigencia 2008, situación que es repetitiva en la entidad; además se pudo establecer que estos promedios disminuyeron en el 2008 en comparación con el 2007, en 19 departamentos del total de 31</t>
  </si>
  <si>
    <t>Tener los saldos ajustados de acuerdo con la cartera vencida y las políticas establecidas para efectuar la provisión</t>
  </si>
  <si>
    <t xml:space="preserve"> Lo anterior se originó por un error en la parametrización del software para la liquidación de dicho ítem. </t>
  </si>
  <si>
    <t xml:space="preserve">Reflejar en las respectivas cuentas los valor de las edificaciones,  terrenos y depreciación acumulada reales </t>
  </si>
  <si>
    <t>Evitar que se presenten errores en la generación de la nómina</t>
  </si>
  <si>
    <t>Contar con los avalúos técnicos de todas las edificaciones y los respectivos registros contables</t>
  </si>
  <si>
    <t>14 04 004</t>
  </si>
  <si>
    <t>Se celebró contrato de obra por valor de 63 millones,  mediante el cual se realizó la construcción de un Mall de comidas en el parque la Parrilla ubicado dentro de las instalaciones de la entidad; verificadas las actas de entrega se determinó que se había pagado mayor cantidad de obra a la realmente ejecutada, de acuerdo a inspección física realizada por parte del equipo auditor.</t>
  </si>
  <si>
    <t>Deficiencias en el proceso de interventoría y a la ausencia de actas de liquidación, actividad que no contempla el manual de contratación de la Universidad.</t>
  </si>
  <si>
    <t>Fuera de las connotaciones administrativas del presente hallazgo, este hecho puede configurarse en un presunto detrimento patrimonial por valor de $1.2 millones.</t>
  </si>
  <si>
    <t>Capacitar en forma periodica los interventores de obra publica por parte de la secretaria general</t>
  </si>
  <si>
    <t>Mejorar la ejecución de obras, buscando mayor eficiencia en las mismas</t>
  </si>
  <si>
    <t xml:space="preserve">optimizar el proceso de contratacion de obra publica , mediante  el conocimiento de las norma internas </t>
  </si>
  <si>
    <t xml:space="preserve">capacitacion personalizada de Estatuto de Contratacion y manual de Interventoria </t>
  </si>
  <si>
    <t>Mediante la Orden de Prestación de Servicio N° F-107 del 31-07-07 por valor de $9 millones, con la cual se realizó obras de adecuación del Hall de recepción del área administrativa de la Universidad de Caldas; se determinó que existe pago de mayor cantidad de obra a la realmente ejecutada  con base en inspección física realizada por parte del equipo auditor</t>
  </si>
  <si>
    <t>Configura un hallazgo administrativo y puede ocasionar un presunto daño patrimonial por valor de $0.9 millones</t>
  </si>
  <si>
    <t xml:space="preserve">Se origina en la falta de control sobre la labor docente individual, ya que la normatividad está diseñada para medir la productividad grupal. </t>
  </si>
  <si>
    <t>Mejorar el control de la labor docente y que ésta se realice en forma individual.</t>
  </si>
  <si>
    <t>La Universidad  no cuenta con estrategias unificadas, concretas y efectivas que tiendan a disminuir la deserción estudiantil.</t>
  </si>
  <si>
    <t>Realizar una capacitación a todos los directores de programa sobre el indicador SPADIES en coordinación con el Ministerio de Educación.</t>
  </si>
  <si>
    <t>Unificar criterios para medir el indicador SPADIES y su impacto en la deserción estudiantil.</t>
  </si>
  <si>
    <t>Incumplimiento de la norma que ordena a la entidad señalar de manera precisa las razones que la llevan a tener que acudir a la contratación para la labor docente,</t>
  </si>
  <si>
    <r>
      <t>Entidad: U</t>
    </r>
    <r>
      <rPr>
        <sz val="12"/>
        <rFont val="Arial"/>
        <family val="2"/>
      </rPr>
      <t>NIVERSIDAD DE CALDAS</t>
    </r>
  </si>
  <si>
    <r>
      <t xml:space="preserve">Representante Legal: </t>
    </r>
    <r>
      <rPr>
        <sz val="12"/>
        <rFont val="Arial"/>
        <family val="2"/>
      </rPr>
      <t>RICARDO GOMEZ GIRALDO</t>
    </r>
  </si>
  <si>
    <r>
      <t xml:space="preserve">NIT:  </t>
    </r>
    <r>
      <rPr>
        <sz val="12"/>
        <rFont val="Arial"/>
        <family val="2"/>
      </rPr>
      <t>890.801.063-0</t>
    </r>
  </si>
  <si>
    <r>
      <t xml:space="preserve">Perídodos fiscales que cubre:  </t>
    </r>
    <r>
      <rPr>
        <sz val="12"/>
        <rFont val="Arial"/>
        <family val="2"/>
      </rPr>
      <t>VIGENCIA 2008</t>
    </r>
  </si>
  <si>
    <r>
      <t xml:space="preserve">Modalidad de Auditoría:  </t>
    </r>
    <r>
      <rPr>
        <sz val="12"/>
        <rFont val="Arial"/>
        <family val="2"/>
      </rPr>
      <t>REGULAR</t>
    </r>
  </si>
  <si>
    <t>Situación que lleva a que la entidad no pueda hacer un estricto seguimiento de sus necesidades y de esta manera verificar de manera acertada la contratación que requiere</t>
  </si>
  <si>
    <t>Hecho que podría generar un uso inadecuado de los bienes de la entidad en particular de los vehículos, y no se pueda determinar la responsabilidad en un momento dado.</t>
  </si>
  <si>
    <t>Vicerrectoría Administrativa</t>
  </si>
  <si>
    <t>Informe de conciliación de reservas</t>
  </si>
  <si>
    <t xml:space="preserve">Capacitar a los responsables de la elaboración del registro presupuestal </t>
  </si>
  <si>
    <t>Garantizar la real ejecución de cada rubro del presupuesto de acuerdo  con el Estatuto financiero y las normas de Presupuesto Público</t>
  </si>
  <si>
    <t>Realizar un taller de capacitación sobre la forma de realizar registros presupuestales</t>
  </si>
  <si>
    <t>Taller capacitación</t>
  </si>
  <si>
    <t>Se advirtió la existencia de un inadecuado funcionamiento y control de las hojas de labor académica que deben ser diligenciadas por cada docente vinculado a la universidad</t>
  </si>
  <si>
    <t>La falta de control en este instrumento no permite establecer cuál es la verdadera carga académica de cada docente, en qué estado se encuentran las investigaciones, los proyectos de proyección y cualquier otra situación que tenga incidencia en su carga académica</t>
  </si>
  <si>
    <t xml:space="preserve"> Elaborar un instructivo que facilite el adecuado diligenciamiento de la hoja de labor académica individual</t>
  </si>
  <si>
    <t>Seis capacitaciones, una por cada Facultad</t>
  </si>
  <si>
    <t>Elaborar un instructivo que permita diligenciar en el SIA la hoja de labor académica</t>
  </si>
  <si>
    <t xml:space="preserve">Las hojas de vida de los docentes no contiene información completa tanto académica como administrativa  </t>
  </si>
  <si>
    <t xml:space="preserve">Actualización permanente de la información del archivo de hojas de vida </t>
  </si>
  <si>
    <t>Ampliación y/o reubicación del archivo de hojas de vida en cumplimiento de la circular 004 de 2003</t>
  </si>
  <si>
    <t>Gestión Humana</t>
  </si>
  <si>
    <t>Deficiente gestión de la administración, ausencia de un sistema de gestión ambiental, inadecuado acceso a las regulaciones ambientales y de control, no asignación de competencias y responsabilidades para el cumplimiento de las obligaciones ambientales por parte de la Universidad de Caldas.</t>
  </si>
  <si>
    <t>Puede afectar la salud de la población estudiantil y del personal que labora en la Facultad de Ciencias Agropecuarias, se pueden generar sanciones de tipo pecuniario, contaminación por químicos arrojados al alcantarillado, infecciones por mala utilización de laboratorios, posible explosión de pipetas  de gas, peligro por inhalación de gases, inadecuado manejo de residuos en todas las dependencias.</t>
  </si>
  <si>
    <t>Revisada la cuenta rendida en la vigencia 2008 por la Universidad de Caldas a la C.G.R relación de gastos de tipo ambiental, se encontró que los valores  de los formularios son diferentes a los reportados.</t>
  </si>
  <si>
    <t>Garantizar la correcta elaboración de los formatos que hacen parte de la rendición de la cuenta de la institución.</t>
  </si>
  <si>
    <t>Depurar los saldos pendientes de la Conciliacion Bancaria con el fin de presentar cifras razonables en la Cuenta 1110 - Depósitos en Instituciones Financieras</t>
  </si>
  <si>
    <t xml:space="preserve"> Depurar la cuenta 1110 Depósitos en Instituciones Financieras.</t>
  </si>
  <si>
    <t>Garantizar  la razonabilidad de la información contable en cuanto a cartera cuenta 1480</t>
  </si>
  <si>
    <t>Oficina Financiera -Contabilidad</t>
  </si>
  <si>
    <t>Parametrización del Sistema de Información Financiera para que genere correctamente el reporte</t>
  </si>
  <si>
    <t>Diseñar medidas  que contribuyan a una correcta ejecución e interventoría del contrato de tiquetes aéreos</t>
  </si>
  <si>
    <t xml:space="preserve">Realizar difusión a todos los ordenadores del gasto sobre el procedimiento establecido para la ejecución del contrato. </t>
  </si>
  <si>
    <t>Consejo Academico - Consejo superior- Vicerrectoria Académica</t>
  </si>
  <si>
    <t>Decanos-Dir. Departamento -vicerrectoria Académcia</t>
  </si>
  <si>
    <t>64 actas depto. y 12 actas de Consejo</t>
  </si>
  <si>
    <t>Vice-Académica y Servicios Generales</t>
  </si>
  <si>
    <t>Programa realizado</t>
  </si>
  <si>
    <t>Dar a conocer al docente sobre los procesos, procedimientos que le permitan mejorar su desempeño en la Institución</t>
  </si>
  <si>
    <t>Implementar un programa de inducción y reinducción al docente que ingresa a la Univerisdad</t>
  </si>
  <si>
    <t xml:space="preserve">Realizar el programa de inducción a cargos directivos </t>
  </si>
  <si>
    <t>Realizar el programa de inducción y reinducción de manera presencial y grupal a docentes, siempre y cuando haya convocatoria</t>
  </si>
  <si>
    <t>Publicación Guía en la página web</t>
  </si>
  <si>
    <t>Elaborar una Guía de Gestión que  oriente la actividad Ambiental en la Institución.</t>
  </si>
  <si>
    <t>Vicerrectoría Académica-Concejos Facultad-Decanos-direct. Departamento</t>
  </si>
  <si>
    <t>Vicerrectoría Académica-Directores departamento</t>
  </si>
  <si>
    <t>Vice-Académica - Servicios Generales</t>
  </si>
  <si>
    <t xml:space="preserve">Establecer criterios para el uso del beneficio de millas, generadas por la compra de tiquetes aéreos         </t>
  </si>
  <si>
    <t xml:space="preserve">Realizar difusión a todos los ordenadores  del gasto y a la comunidad universitaria sobre el procedimiento establecido para el uso del beneficio de millas. </t>
  </si>
  <si>
    <t>Contrato</t>
  </si>
  <si>
    <t>Definir las condiciiones que permitan mitigar el impacto ambiental de las actividades universitarias</t>
  </si>
  <si>
    <t>Guia</t>
  </si>
  <si>
    <t>Generar las condiciones institucionales que permitan la ejecución de las acciones de manejo ambiental</t>
  </si>
  <si>
    <t>Elaborar diagnóstico de necesidades de medidas de bioseguridad en los laboratorios del Edificio Diego Villegas Toro</t>
  </si>
  <si>
    <t>Diagnóstico</t>
  </si>
  <si>
    <t>Ejecutar las acciones derivadas del diagnóstico de necesidad de los laboratorios del Edificio Diego Villegas Toro, incluidas en el Plan de obras</t>
  </si>
  <si>
    <t>Plan de obras</t>
  </si>
  <si>
    <t>Consolidar los procedimientos para la gestión integral de residuos hospitalarios y similares(MPGIRH) de las áreas obligadas a diseñarlo e implementarlo</t>
  </si>
  <si>
    <t>MPGIRH consolidado</t>
  </si>
  <si>
    <t>Socializar  normas de bioseguridad para los laboratorios de la Universidad, donde se incluya la distribución y uso de espacios físicos</t>
  </si>
  <si>
    <t xml:space="preserve">Acta Reunión </t>
  </si>
  <si>
    <t>Vicerrctoria Administrativa - Servicios Generales</t>
  </si>
  <si>
    <t>Campaña ejecutada</t>
  </si>
  <si>
    <t>Disposición de tapas para las tolvas de las diferentes sedes</t>
  </si>
  <si>
    <t>Tapas de tolvas</t>
  </si>
  <si>
    <t>Brigada de depuración de bodegas y redistribución de bienes en todas las sedes</t>
  </si>
  <si>
    <t>Brigadas</t>
  </si>
  <si>
    <t>Ejecución de obras y redistribución de espacios en el taller de grabado, escultura y metales, de acuerdo con los conceptos de la ARP y las necesidades académicas</t>
  </si>
  <si>
    <t>Talleres intervenidos</t>
  </si>
  <si>
    <t>Documentar y aprobar el procedimiento para la formulación del Plan de desarrollo institucional que defina las actividades, responsabilidaes y plazos</t>
  </si>
  <si>
    <t>Implementar los controles existentes que permitan la optimización de recursos de servicios generales y la atención a las acividades administrativas y académicas</t>
  </si>
  <si>
    <t>Tesorería -Centros de Gastos</t>
  </si>
  <si>
    <t>Racionalizar el uso de los recursos disponibles en servicios generales para la prestación de los servicios de apoyo a la comunidad universitaria</t>
  </si>
  <si>
    <t>Exigir el diligenciamiento de formatos prenumerados , previa la salida de vehículos, donde además se registren los datos de destino, fechas, horas y kilometrajes de salida y llegada de los vehículos, y se adjunte la justiticación del desplazamiento</t>
  </si>
  <si>
    <t>Implementar formato  para el registro diario de salida de vehíuclos donde se registren y corroboren los datos de destino, fechas, horas y kilometrajes de salida y llegada de los vehículos</t>
  </si>
  <si>
    <t>Comunicar al personal de vigilancia sobre el funcionario autorizado para permitir la salida de los vehículos de la Universidad</t>
  </si>
  <si>
    <t>Registrar los datos de consumo de combustible y analizar períodicamente la información</t>
  </si>
  <si>
    <t>Separar la contratación de suministro de combustible para la guadaña de la orden de combustible de los vehículos</t>
  </si>
  <si>
    <t>Orden de suministro</t>
  </si>
  <si>
    <t>Utilizar formatos existentes para autorizar el suministro de combustible para vehìculos y guadaña</t>
  </si>
  <si>
    <t>Verificar el inventario de los funcionarios docentes y administrativos (muestra) e informar sobre su estado a fin de tomar las medidas correctivas necesarias</t>
  </si>
  <si>
    <t>Optimizar  el uso de los recursos disponibles en servicios generales para la prestación de los servicios de apoyo a la comunidad universitaria</t>
  </si>
  <si>
    <t>Autorizar el desplazamiento de los vehículos para apoyo a actividades académicas y administrativas, previa la justificación por parte del solicitante de que se trata de una actividad institucional</t>
  </si>
  <si>
    <t>informar al personal de vigilancia sobre el funcionario autorizado para permitir la salida de los vehículos de la Universidad</t>
  </si>
  <si>
    <t>Incluir a la Oficina Asesora de Control Interno de Gestión en el Equipo de trabajo de la Alta Dirección.</t>
  </si>
  <si>
    <t>Dar a conocer los posibles riesgos y debilidades que se presentan en la gestión Organizacional.</t>
  </si>
  <si>
    <t xml:space="preserve">Actas de reunión del equipo coordinador del Sistema Integrado de Gestión </t>
  </si>
  <si>
    <t>Socializar en equipo coordinador del sistema Integrado de Gestión, los informes producidos por la Oficina de Control Interno</t>
  </si>
  <si>
    <t>Actas</t>
  </si>
  <si>
    <t>Diseñar  controles para asegurar la oportunidad en la construcción del plan de desarrollo institucional.</t>
  </si>
  <si>
    <t>Procedimiento aprobado</t>
  </si>
  <si>
    <t>Garantizar el cumplimiento de las fechas establecidas para la aprobación del presupuesto, establecidas en el estatuto financiero.</t>
  </si>
  <si>
    <t>Seguimiento semestral al cumplimiento del acuerdo que regula la labor docente</t>
  </si>
  <si>
    <t>Informes de seguimiento</t>
  </si>
  <si>
    <t xml:space="preserve">Reflejar en las respectivas cuentas los valores de las edificaciones,  terrenos y depreciación acumulada reales </t>
  </si>
  <si>
    <t>Vicerrectoría Académica - Vicerrectoría Adminsitrativa-Bienestar universitario</t>
  </si>
  <si>
    <t>Vicerrectoría Académica - Bienestar Universitario</t>
  </si>
  <si>
    <t>Garantizar que la Universidad cuente con Estados Financieros actualizados que permitan una adecuada toma de decisiones.</t>
  </si>
  <si>
    <t>Implementar medidas que contribuyan a una correcta ejecución e interventoria del contrato de tiquetes aéreos</t>
  </si>
  <si>
    <t>Establecer  mecanismo de control que permita el cumplimiento de las obligaciones del rector y  del Consejo Superior respecto a la presentación y análisis de los informes  trimestrales presupuestales, en los meses de febrero, abril, julio y octubre de cada año</t>
  </si>
  <si>
    <t>Infomres financieros presentados</t>
  </si>
  <si>
    <t>Rector</t>
  </si>
  <si>
    <t>Agendar en las sesiones del Consejo Superior los informes trimestrales presupuestales</t>
  </si>
  <si>
    <t>Acta Consejo Superior</t>
  </si>
  <si>
    <t>Secretario consejo Superior</t>
  </si>
  <si>
    <t>Infomres financieros elaborados</t>
  </si>
  <si>
    <t>Capacitar a directores de departamentosobre el manejo del SIA en lo relacionado al adecuado diligenciamiento de la labor académica.</t>
  </si>
  <si>
    <t>Propender por el adecuado diligenciamiento y seguimiento de la labor académica por parte de los docentes y directores de departamento.</t>
  </si>
  <si>
    <t>Organizar fìsicamente las hojas de vida de los docentes de conformidad con la circular 004 de 2003 expidida por el DAFP</t>
  </si>
  <si>
    <t>convenios suscritos</t>
  </si>
  <si>
    <t>Elaborar Guía de orientación en  Gestión Ambiental</t>
  </si>
  <si>
    <t>Realizar  capacitaciónes vinculando a los responsables del diligenciamietno de los formatos correspondientes a la rendición de la cuenta.</t>
  </si>
  <si>
    <t>Diseñar un procedimiento en el SIG que permita asignar responsabilidades frente al cumplimiento de la rendición de la cuenta a la CGR.</t>
  </si>
  <si>
    <t>Procedimiento diseñado e implementado en el Sistema Integrado de Gestión (SIG)</t>
  </si>
  <si>
    <t>Realizar dos capacitación a los responsables de la rendición de la cuenta.</t>
  </si>
  <si>
    <t>Registro de capacitación</t>
  </si>
  <si>
    <t xml:space="preserve">Fecha de Suscripción:                 </t>
  </si>
  <si>
    <r>
      <t>Descripción hallazgo (</t>
    </r>
    <r>
      <rPr>
        <sz val="8"/>
        <rFont val="Arial"/>
        <family val="2"/>
      </rPr>
      <t>No mas de 50 palabras</t>
    </r>
    <r>
      <rPr>
        <b/>
        <sz val="8"/>
        <rFont val="Arial"/>
        <family val="2"/>
      </rPr>
      <t xml:space="preserve">) </t>
    </r>
  </si>
  <si>
    <t xml:space="preserve">El presupuesto para la vigencia 2008 no fue presentado para su aprobación dentro de los términos establecidos en el Estatuto Financiero.  </t>
  </si>
  <si>
    <t xml:space="preserve">Lograr que la planificación universitaria alcance los niveles de oportunidad adecuados para el cumplimiento de su propósito </t>
  </si>
  <si>
    <t>Realizar un taller sobre la aplicación del indicador SPADIES</t>
  </si>
  <si>
    <t>Enviar a cada uno de los funcionarios docentes y administrativos el inventario a cargo para su verificación y devolución</t>
  </si>
  <si>
    <t>Implementar formato  para el registro diario de salida de vehículos donde se registren y corroboren los datos de destino, fechas, horas y kilometrajes de salida y llegada de los vehículos</t>
  </si>
  <si>
    <t>En las nuevas contrataciones para adquisición de tiquetes aéreos , definir con precisión  las dependencias ejecutoras</t>
  </si>
  <si>
    <t>Elaboracion de informes presupuestales trimestrales</t>
  </si>
  <si>
    <t>Presentar los informes trimestrales presupuestales al Consejo Superior, en los meses de febrero, abril, julio y octubre de cada año</t>
  </si>
  <si>
    <t>Tener información debidamente clasificada, actualizada y sistematizada</t>
  </si>
  <si>
    <t>Producir actas de mejoramiento entre auditor y auditado cada vez que la OCI produzca un informe</t>
  </si>
  <si>
    <t>Actas de mejoramiento</t>
  </si>
  <si>
    <t>actas</t>
  </si>
  <si>
    <t>Incluir en el programa anual de auditorias de la OCI las áreas misionales (Docencia-Investigación y proyección.)</t>
  </si>
  <si>
    <t>Talleres de sensibilización</t>
  </si>
  <si>
    <t>Plrograma de auditorías</t>
  </si>
  <si>
    <t>Realizar talleres de sensibilizacion y capacitación para generar cultura de autocontrol, autoregulación y autogestión.</t>
  </si>
  <si>
    <t>Talleres de sensibilización realizados</t>
  </si>
  <si>
    <t xml:space="preserve"> Acuerdo  modificado</t>
  </si>
  <si>
    <t xml:space="preserve"> Acuerdo </t>
  </si>
  <si>
    <t>Aplicar el mecanismo de monitoreo permanente por parte de  decanos y directores de departamento</t>
  </si>
  <si>
    <t>Documento construido y publicado.</t>
  </si>
  <si>
    <t>Elaborar un documento institucional de análisis que permita identificar las causas de deserción estudiantil.</t>
  </si>
  <si>
    <t>Identificar las verdaderas causas de la deserción estudiantil</t>
  </si>
  <si>
    <t>Establecer un cronograma que desarrolle el artículo 23 del Estatuto Financiero.</t>
  </si>
  <si>
    <t>Cronograma aprobado</t>
  </si>
  <si>
    <t>Depurar en forma trimestral las cuentas de anticipos y avances</t>
  </si>
  <si>
    <t xml:space="preserve">Informe depuración de cuentas </t>
  </si>
  <si>
    <t>15 04 001</t>
  </si>
  <si>
    <t>A pesar de haberse implementado en el mes de noviembre de 2007 un aplicativo de inducción en la página Web de la Universidad para la inducción del personal vinculado en el año 2007, se observo  que no existen registros que acrediten el ingreso de los usuarios a este</t>
  </si>
  <si>
    <t xml:space="preserve">El manual virtual no tiene un registro de visitas para evidenciar su consulta. </t>
  </si>
  <si>
    <t xml:space="preserve">Esta situación crea  incertidumbre sobre la efectividad de la consulta realizada o a realizar por parte del  funcionario y el conocimiento de la institución a la cual ingresa para asegurar un adecuado desempeño laboral. </t>
  </si>
  <si>
    <t>Diseñar indicadores estratégicos de los procesos misionales</t>
  </si>
  <si>
    <t>Informe de indicadores</t>
  </si>
  <si>
    <t>Se incumplieron los términos del plan de manejo ambiental de la unidad porcícola, aprobado por la autoridad ambiental así:  el control de las aguas lluvias de la unidad porcícola de la granja Montelindo no se da conforme a los términos del plan.  La Universidad manifiesta que el control de las aguas lluvias se da de manera manual y además que dada la configuación de las edificiaciones todas las aguas no pueden ser controladas</t>
  </si>
  <si>
    <t>Lo anterior no permite garantizar que las aguas residuales pecuarias no se mezclen con las aguas lluvias y consecuentemente que no se produzcan afectaciones ambientales.</t>
  </si>
  <si>
    <t>Canalizar la conducción de aguas en la Granja Montelindo</t>
  </si>
  <si>
    <t>Cumplir con las obligaciones ambientales vigentes</t>
  </si>
  <si>
    <t>Verificación in situ para determinar la ausencia de fugas</t>
  </si>
  <si>
    <t>en la granja tesorito, el sistema de tratamiento de vertimientos de aguas residuales pecuarias, no es el óptimo en cuanto a su diseño y funcionamiento para garantizar un adecuado tratamiento antes de retornar estas aguas a las corrientes naturales</t>
  </si>
  <si>
    <t>Se identifica como causa una deficiente gestión de la adminsitración.</t>
  </si>
  <si>
    <t>Lo anterior puede afectar la calidad de las aguas de la corriente en la cual se produce el vertimiento.</t>
  </si>
  <si>
    <t>Determinar el mecanismo optimo para el manejo de las aguas residuales pecuarias en la Granja Tesorito.</t>
  </si>
  <si>
    <t>Buscar un mecanismo que garantice un adecuado tratamiento de aguas residuales</t>
  </si>
  <si>
    <t>Verificar el adecuado tratamiento de aguas residuales pecuarias en la granja Tesorito, una vez instalado el mecanismo.</t>
  </si>
  <si>
    <t xml:space="preserve">Se presenta el incumplimiento del literal h, del artículo 7 de la resolución 404 de 2006 y del numeral 3 del artículo 3 de la resolución 68 de 2005, de CORPOCALDAS, que imponen los requisitos de construir trampas de grasas, en los sistemas de tratamiento de aguas domésticas de las granja Montelindo y la Cruz. </t>
  </si>
  <si>
    <t>Se identifica como causa una deficiente gestión y control.</t>
  </si>
  <si>
    <t>La condición de estos sistemas de tratamiento, puede afectar la eficiencia del sistema de tratamiento.</t>
  </si>
  <si>
    <t>Instalar trampas en las Granjas Montelindo y la Cruz</t>
  </si>
  <si>
    <t>Depurar las aguas domésticas en las Granjas Montelindo y La Cruz</t>
  </si>
  <si>
    <t>Verificar los efluentes libres de grasa</t>
  </si>
  <si>
    <t>Reparar las redes eléctricas internas y externas de la granja Montelindo</t>
  </si>
  <si>
    <t>Redes eléctricas reparadas</t>
  </si>
  <si>
    <t>Conclusión del proyecto de recirculación de  agua  tipo noria</t>
  </si>
  <si>
    <t>Informe final del proyecto</t>
  </si>
  <si>
    <t>Debilidades  en la identificación de bienes devolutivos, así como la aplicación de los procedimientos prescritos en el Manual de bienes devolutivos con relación al movimiento, devolución o reintegro de bienes, traslado de elementos, cambio de responsable y pérdida por hurto</t>
  </si>
  <si>
    <t>Facilitar la verificación de los bienes devolutivos mediante recodificación y actualización del Manual de manejo de inventarios</t>
  </si>
  <si>
    <t>Realizar revisión preventiva semestral a los equipos y sistemas instalados en las granjas</t>
  </si>
  <si>
    <t>Análisis periódico por parte del Comité Central del SIG, de los indicadores estratègicos derivados de los procesos Misionales</t>
  </si>
  <si>
    <t>Informe de verificación</t>
  </si>
  <si>
    <t>Optimizar la contratación de docentes ocasionales, justificando técnicamente su contratación por parte del colectivo docente</t>
  </si>
  <si>
    <t>Actas semestrales de los Consejos de Facultad donde se asigna la labor academica conforme a las necesidades reales de cada programa</t>
  </si>
  <si>
    <t>Relación conciliada de las Reservas y Cuentas por pagar a 31 de diciembre entre los ordenadores del gasto y la oficina financiera.</t>
  </si>
  <si>
    <t>Hacer que todas las facturas por concepto de servicios públicos lleguen oportunamente a la Oficina de Servicios Generales</t>
  </si>
  <si>
    <t>Generar un punto de control en los proceso de nóminas que se procesan en la institución.</t>
  </si>
  <si>
    <t xml:space="preserve">Realizar verificaciones trimestrales  al proceso de nómina </t>
  </si>
  <si>
    <t>Informe sobre acciones de control realizadas</t>
  </si>
  <si>
    <t>Desarrollar mecanismos de ayuda a los responsables de los inventarios para el manejo adecuado de los bienes devolutivos.</t>
  </si>
  <si>
    <t>Recodificar los  bienes devolutivos</t>
  </si>
  <si>
    <t>Elementos</t>
  </si>
  <si>
    <t>El 33% de los contratos auditados presentan deficiencias en materia de supervision contractual, en lo que se refiere a los informes de interventoria que reflejan el cumplimiento de objeto contractual. Ya que estos no son presentados por los funcionarios designados . La causa de la observacion se debe a que los interventores no dan cabal cumplimiento a las obligaciones que implican la designacion como supervisor y garante de la entidad en proceso contractual</t>
  </si>
  <si>
    <t>La causa de la observacion se debe a que los interventores no dan cabal cumplimiento a las obligaciones que implican la designacion como supervisor y garante de la entidad en el proceso contractual</t>
  </si>
  <si>
    <t>lo anterior incrementa el riesgo en el incumplimiento de los objetos contractuales en detrimento de los recursos estatales</t>
  </si>
  <si>
    <t>implementar sistema de informacion de la secretaria general, por medio del cual se ejerza controla los informe de los interventores</t>
  </si>
  <si>
    <t>fortalecer el control sobre la obligacion de los interventores de presentar informes</t>
  </si>
  <si>
    <t xml:space="preserve">Elaboracion de Informe Trimestratles de seguimiento y control sobre las obligaciones de los interventores de rendir informes </t>
  </si>
  <si>
    <t xml:space="preserve">Informes </t>
  </si>
  <si>
    <t>Secretaria general</t>
  </si>
  <si>
    <t>Generar informes oportunos, confiables y ajustados a la realidad</t>
  </si>
  <si>
    <t>Ejecutar las auditorias programadas</t>
  </si>
  <si>
    <t xml:space="preserve">Garantizar que se cumpla el Acuerdo </t>
  </si>
  <si>
    <t xml:space="preserve"> informes semestrales a laVicerrectoria Académica, sobre el estado de la labor docente</t>
  </si>
  <si>
    <t>Garantizar el uso óptimo del recurso humano.</t>
  </si>
  <si>
    <t>Oficina Financiera y Ordenadores de Gasto</t>
  </si>
  <si>
    <t>Depurar el presupuesto de los ordenadores del gasto de tal forma que se constituyan solamente las reservas requeridas,  dentro de los términos establecidos por el Estatuto Financiero.</t>
  </si>
  <si>
    <t>Oficios remitidos a las diferentes empresas de servicios públicos identificando la Oficina de Servicios Generales como la única responsable de la recepción de la facturacion.</t>
  </si>
  <si>
    <t>Oficios</t>
  </si>
  <si>
    <t>Convenios Suscritos</t>
  </si>
  <si>
    <t>Clausulas en contratos</t>
  </si>
  <si>
    <t>Hacer seguimiento a las legalizaciones de avances</t>
  </si>
  <si>
    <t>Garantizar  la razonabilidad de la información contable en los relacionado con la cuenta de avances.</t>
  </si>
  <si>
    <t>Talleres</t>
  </si>
  <si>
    <t>Corregirr la parametrización del módulo de cartera con el provedor del software.</t>
  </si>
  <si>
    <t>talleres de capacitación a los funcionarios</t>
  </si>
  <si>
    <t>talleres</t>
  </si>
  <si>
    <t>Aprobar en el Consejo Académico y Consejo Superior, de propuesta de modificaciòn al Acuerdo 025 de 2002 (labor docente).</t>
  </si>
  <si>
    <t xml:space="preserve">  Suscribir convenios con las entidades bancarias, para pagar oportunamente los  servicios Publicos.</t>
  </si>
  <si>
    <t>Incluir en los contratos de arrendamiento una clausula expresa que obligue al contratista la disposicion adecuada de desechos</t>
  </si>
  <si>
    <t>Concientizar a los docentes y personal adminsitrativo sobre la necesidad e importancia de legalizar oportunamente los avances</t>
  </si>
  <si>
    <t>Con base en los resutlados del documento se elaboraran las esrategias para atacar la deserción  estudiantil</t>
  </si>
  <si>
    <t>Aplicar controles para asegurar el cumplimiento de los términos establecidos en el Estatuto Financiero para la aprobación del presupuesto</t>
  </si>
  <si>
    <t>Oficina de Planeación</t>
  </si>
  <si>
    <t>Servicios Generales - jardín Botánico</t>
  </si>
  <si>
    <t>Diseñar campaña de reciclaje que permita la disposición adecuada de los residuos sólidos</t>
  </si>
  <si>
    <t>Capacitar a personal administrativo y docente sobre la legalización de avances</t>
  </si>
  <si>
    <t>Talleres de capacitacion a personal administrativo y docente que hace uso de los avances-</t>
  </si>
  <si>
    <t>Deficiencias de control que no permiten advertir oportunamente el vencimiento de los términos para el cumplimiento de las obligaciones del Rector y del Consejo Superior</t>
  </si>
  <si>
    <t>Incumplimiento de lo dispuesto al respecto en el Estatuto Financiero aunado al riesgo de que se presenten fallas en la planeación de la entidad, ante la falta de oportunidad en la aprobación de documentos básicos como su presupuesto general</t>
  </si>
  <si>
    <t>Los ordenadores del gasto de cuyos presupuestos se constituyeron reservas presupuestales y cuentas por pagar que pasaron de la vigencia 2008 a la vigencia 2009 incumplieron el artículo 36 del Estatuto Financiero, de este incumplimiento se exceptúan los ordenadores del gasto de los programas de Ciencias para la Salud e Ingenierías.</t>
  </si>
  <si>
    <t>Falta de compromiso de los ordenadores del gasto así como deficiencias en los mecanismos de control que no permiten advertir que está constituyendo automáticamente estas reservas sin el cumplimiento del requisito establecido en el Estatuto Financiero.</t>
  </si>
  <si>
    <t xml:space="preserve">Se generan registros poco útiles y poco significativos que conllevan a un control inadecuado de los recursos de la entidad. </t>
  </si>
  <si>
    <t>No existe evidencia de la presentación de los informes presupuestales por parte del Rector al Consejo Superior durante la vigencia 2008. Ni se evidencia el examen y aprobación trimestral de los estados financieros de la entidad por parte del mismo.</t>
  </si>
  <si>
    <t>Debilidades en los controles establecidos por la entidad al cumplimiento de las obligaciones del Rector definidas en el Estatuto Financiero así como de las del Consejo Superior</t>
  </si>
  <si>
    <t>Se presenta el riesgo de un inadecuado control de recursos o actividades por parte del Consejo Superior</t>
  </si>
  <si>
    <t>Durante la vigencia 2008, se presentaron errores en el registro presupuestal al pago del Impuesto a la Seguridad Ciudadana.</t>
  </si>
  <si>
    <t>Debilidades en el control de las imputaciones presupuestales que no permiten advertir oportunamente el problema</t>
  </si>
  <si>
    <t>Ocasiona informes, registros y reportes poco útiles, pocos significativos o inexactos, que dificultan la toma de decisiones adecuadas por parte de los directivos de la entidad</t>
  </si>
  <si>
    <t>Errores en la información reportada sobre las cuentas cero al Sistema Consolidador de Hacienda e Información Pública - CHIP</t>
  </si>
  <si>
    <t>Deficiencias en el control y supervisión de la elaboración de la información por parte de la entidad a los organismos de control</t>
  </si>
  <si>
    <t>Elaboración de informes poco útiles, poco significativos o inexactos, lo cual puede conducir a una inadecuada o equivocada toma de decisiones.</t>
  </si>
  <si>
    <t>Incumplimiento de las funciones que le corresponden sobre este particular a los directores de departamento.  El instrumento no está siendo utilizado por la entidad a fin de establecer efectivamente la carga que le corresponde a cada docente</t>
  </si>
  <si>
    <t>Incumplimiento de la normatividad relacionada con el tema de archivo, específicamente de las hojas de vida.</t>
  </si>
  <si>
    <t>Puede incidir de manera directa en la toma de decisiones cuando se requiera conocer información como,  el  ingreso,  ascenso en el escalafón y certificaciones laborales.</t>
  </si>
  <si>
    <t xml:space="preserve">Se presentan intereses de mora en el pago de servicios públicos, que son asumidos por la Universidad como si hicieran parte del costo del servicio. </t>
  </si>
  <si>
    <t>Falta de mecanismos de control que impidan que se produzca la mora en el pago de los servicios públicos.</t>
  </si>
  <si>
    <t>Gastos indebidos (intereses de mora),  incremento en los costos de los servicios públicos, uso antieconómico e ineficiente de los recursos.</t>
  </si>
  <si>
    <t>La Universidad de Caldas no cuenta con un Plan Integral de Gestión Ambiental, con objetivos claros, medibles y verificables, que incluya una visión holística de la Universidad y la vinculación de todos los actores académicos y administrativos, que contemple acciones y actividades de protección al medio ambiente.</t>
  </si>
  <si>
    <t>El incumplimiento de las obligaciones por parte del rector, deficiente gestión y control, deficiencias en la asignación de competencias y responsabilidades a los funcionarios que suministran la información</t>
  </si>
  <si>
    <t xml:space="preserve">Se da como resultado que las cifras no sean confiables, lo cual repercute en los informes que la Contraloría General de la República presenta al Congreso en el informe anual  “Estado de los recursos naturales y del ambiente”. </t>
  </si>
  <si>
    <t>Diferencia entre el saldo contable y los extractos bancarios a diciembre 31 de 2008 por valor de $7.379 millones.</t>
  </si>
  <si>
    <t>Debilidades en los controles, falta de oportunidad en años anteriores en la elaboración de conciliaciones bancarias</t>
  </si>
  <si>
    <t>Acumulación de partidas que no han sido analizadas. Falta el análisis y registro de las partidas reflejadas en las conciliaciones,  por lo tanto se da una subestimación e incertidumbre del saldo en libros de la cuenta 1110 - Depósitos en Instituciones Financieras</t>
  </si>
  <si>
    <t xml:space="preserve">Existen debilidades en la legalización de los conceptos de la cuenta anticipos y avances </t>
  </si>
  <si>
    <t>Fallas en el flujo de información de las diferentes dependencias hacia el área contable, así como por fallas en los mecanismos de seguimiento y monitoreo</t>
  </si>
  <si>
    <t>Control inadecuado de los recursos</t>
  </si>
  <si>
    <t>La política de provisión de la entidad no resulta del análisis del grado de incobrabilidad originado en factores tales como antigüedad e incumplimiento, pues se indica que se provisionan deudas con vencimiento de cero días.</t>
  </si>
  <si>
    <t>El módulo de cartera no provisiona algunas deudas con antigüedad mayor a 180 días, debido a que toma como fecha inicial la del día en que se realizó el cargue del aplicativo y porque no se han realizado las depuraciones de las cuentas por cobrar</t>
  </si>
  <si>
    <t>Conlleva a que la provisión no obedezca a una evaluación técnica y a que se genere información inexacta e incertidumbre sobre la razonabilidad del saldo de la cuenta 1480- Provisión para deudores</t>
  </si>
  <si>
    <t>Las edificaciones de la Universidad de Caldas no se encuentran individualizadas en su registro, ni se ha separado el valor que corresponde a los terrenos. En consecuencia, no es posible verificar el reconocimiento del costo histórico, ni las actualizaciones y depreciaciones que corresponden a cada bien</t>
  </si>
  <si>
    <t>Fallas en la identificación y registro en años anteriores del inventario de bienes inmuebles, las cuales afectan el registro contable y el cálculo de la depreciación de las edificaciones al no identificarse el costo histórico del bien</t>
  </si>
  <si>
    <t>Se afecta la verificabilidad y racionalidad de la información contable pública, se subestima la cuenta 1605-Terrenos  y se sobreestima la cuenta 1640– Edificaciones. De igual manera, se afecta también el gasto por depreciación, sobrestimando las cuentas 5330- Depreciación de propiedades, planta y equipo y 1685- Depreciación acumulada</t>
  </si>
  <si>
    <t xml:space="preserve">Se presentan errores en los registros contables al observarse la imputación en una cuenta o código diferentes y la omisión del registro de un hecho ocurrido </t>
  </si>
  <si>
    <t>El flujo abundante de información así como la diversidad y disparidad de las actividades que se genera en las diferentes dependencias.</t>
  </si>
  <si>
    <t xml:space="preserve">Afecta la razonabilidad de la información contable pública al no reflejar la situación y actividad de la entidad, de manera ajustada a la realidad, sobrestimando las cuentas </t>
  </si>
  <si>
    <t>En la nomina del mes de diciembre se canceló, por concepto de prima de vacaciones, un mayor valor a los empleados públicos de medio tiempo de la Universidad de Caldas, sobreestimándose el costo en $54,04 millones.</t>
  </si>
  <si>
    <t>Se ocasiona pago adicional.</t>
  </si>
  <si>
    <t>Código hallazgo</t>
  </si>
  <si>
    <t>Objetivo</t>
  </si>
  <si>
    <t>Fecha iniciación Metas</t>
  </si>
  <si>
    <t>Fecha terminación Metas</t>
  </si>
  <si>
    <t xml:space="preserve">Informe presentado a la Contraloría General de la República </t>
  </si>
  <si>
    <t xml:space="preserve">Entidad: </t>
  </si>
  <si>
    <t xml:space="preserve">Representante Legal: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</si>
  <si>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</si>
  <si>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</si>
  <si>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</si>
  <si>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Porcentaje de Avance fisico de ejecución de las metas  </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</si>
  <si>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</si>
  <si>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</si>
  <si>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</si>
  <si>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</si>
  <si>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</si>
  <si>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</si>
  <si>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</si>
  <si>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Informacion suministrada en el informe de la CGR </t>
  </si>
  <si>
    <t xml:space="preserve">Celda con formato fecha: Día Mes Año </t>
  </si>
  <si>
    <t xml:space="preserve">Convenciones: </t>
  </si>
  <si>
    <t>FORMATO No 1</t>
  </si>
  <si>
    <t>NIT:</t>
  </si>
  <si>
    <t>Perídodos fiscales que cubre:</t>
  </si>
  <si>
    <t>Modalidad de Auditoría:</t>
  </si>
  <si>
    <t>Fecha de Suscripción:</t>
  </si>
  <si>
    <t>Causa del hallazgo</t>
  </si>
  <si>
    <t>Efecto del hallazgo</t>
  </si>
  <si>
    <t>Acción de mejoramiento</t>
  </si>
  <si>
    <t>TOTALES</t>
  </si>
  <si>
    <t xml:space="preserve">SI </t>
  </si>
  <si>
    <t>NO</t>
  </si>
  <si>
    <t>Area Responsable</t>
  </si>
  <si>
    <t>Fecha de Evaluación:</t>
  </si>
  <si>
    <t>Fila de Totales</t>
  </si>
  <si>
    <t>Evaluación del Plan de Mejoramiento</t>
  </si>
  <si>
    <t>Puntajes base de Evaluación:</t>
  </si>
  <si>
    <t>Puntaje base de evalaluación de cumplimiento</t>
  </si>
  <si>
    <t>Puntaje base de evaluación de avance</t>
  </si>
  <si>
    <t>Cumplimiento del Plan de Mejoramiento</t>
  </si>
  <si>
    <t>Avance del plan de Mejoramiento</t>
  </si>
  <si>
    <t>PBEC</t>
  </si>
  <si>
    <t>PBEA</t>
  </si>
  <si>
    <t>AP =  POMi / PBEA</t>
  </si>
  <si>
    <t>CPM = POMMVi / PBEC</t>
  </si>
  <si>
    <t>Unidad de Medida de la Meta</t>
  </si>
  <si>
    <t>Denominación de la Unidad de medida de la Meta</t>
  </si>
  <si>
    <t>FORMATO No 2</t>
  </si>
  <si>
    <t>Efectividad de la acción</t>
  </si>
  <si>
    <t>La entidad no construyó un plan de desarrollo para la vigencia 2008</t>
  </si>
  <si>
    <t>Deficiencias en el proceso de planificación y en la elaboración de un cronograma de trabajo para la construcción del mismo</t>
  </si>
  <si>
    <t>El plan financiero y el plan plurianual de inversiones que deben ser concordantes con el plan de desarrollo no encuentren sustento alguno.  La ausencia de plan de desarrollo mantuvo a la Universidad durante la vigencia 2008 sin un norte definido en su aspecto planificador</t>
  </si>
  <si>
    <r>
      <t xml:space="preserve">Lo que conlleva a incumplimiento de los docentes y/o departamentos de sus obligaciones con la universidad y puede originar la contratación innecesaria de docentes catedráticos y ocasionales, </t>
    </r>
  </si>
  <si>
    <t>Se origina en falta de análisis de las causales de deserción.</t>
  </si>
  <si>
    <t>No permite que la universidad ataque la anormalidad académica ocasionada por este hecho de manera institucional, sino aisladamente por cada programa.</t>
  </si>
  <si>
    <t>Justificar mediante oficio las reservas presupuestales</t>
  </si>
  <si>
    <t>OrdenadoresdeGasto</t>
  </si>
  <si>
    <t>Se presentan deficiencias en cuanto al cumplimiento de los principios de contratación en materia de docentes</t>
  </si>
  <si>
    <t>Existen debilidades en los controles establecidos por la entidad para la utilización de los vehículos a su cargo, lo que impide que se pueda ejercer un estricto seguimiento a las actividades que estos desarrollan así como al consumo de gasolina de cada uno de ellos.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</si>
</sst>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0;[Red]0"/>
    <numFmt numFmtId="174" formatCode="yyyy\-mm\-dd;@"/>
    <numFmt numFmtId="175" formatCode="[$-240A]dddd\,\ dd&quot; de &quot;mmmm&quot; de &quot;yyyy"/>
    <numFmt numFmtId="176" formatCode="[$-240A]hh:mm:ss\ AM/PM"/>
    <numFmt numFmtId="177" formatCode="mmm\-yyyy"/>
    <numFmt numFmtId="178" formatCode="dd/mm/yyyy;@"/>
  </numFmts>
  <fonts count="54">
    <font>
      <sz val="10"/>
      <name val="Arial"/>
      <family val="0"/>
    </font>
    <font>
      <sz val="11"/>
      <color indexed="8"/>
      <name val="Calibri"/>
      <family val="2"/>
    </font>
    <font>
      <b/>
      <sz val="10"/>
      <name val="Arial"/>
      <family val="2"/>
    </font>
    <font>
      <sz val="11"/>
      <name val="Arial"/>
      <family val="2"/>
    </font>
    <font>
      <b/>
      <sz val="11"/>
      <name val="Arial"/>
      <family val="2"/>
    </font>
    <font>
      <sz val="8"/>
      <name val="Arial"/>
      <family val="2"/>
    </font>
    <font>
      <sz val="8"/>
      <name val="Tahoma"/>
      <family val="2"/>
    </font>
    <font>
      <b/>
      <sz val="8"/>
      <name val="Tahoma"/>
      <family val="2"/>
    </font>
    <font>
      <b/>
      <sz val="11"/>
      <color indexed="10"/>
      <name val="Arial"/>
      <family val="2"/>
    </font>
    <font>
      <b/>
      <sz val="9"/>
      <name val="Arial"/>
      <family val="2"/>
    </font>
    <font>
      <sz val="12"/>
      <name val="Arial"/>
      <family val="2"/>
    </font>
    <font>
      <b/>
      <sz val="8"/>
      <name val="Arial"/>
      <family val="2"/>
    </font>
    <font>
      <sz val="8"/>
      <color indexed="8"/>
      <name val="Arial"/>
      <family val="2"/>
    </font>
    <font>
      <sz val="7"/>
      <name val="Arial"/>
      <family val="2"/>
    </font>
    <font>
      <sz val="9"/>
      <name val="Verdana"/>
      <family val="2"/>
    </font>
    <font>
      <sz val="8"/>
      <name val="Verdana"/>
      <family val="2"/>
    </font>
    <font>
      <sz val="8"/>
      <color indexed="8"/>
      <name val="Verdana"/>
      <family val="2"/>
    </font>
    <font>
      <sz val="14"/>
      <name val="Arial"/>
      <family val="2"/>
    </font>
    <font>
      <i/>
      <sz val="11"/>
      <name val="Arial"/>
      <family val="2"/>
    </font>
    <font>
      <b/>
      <sz val="12"/>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indexed="49"/>
        <bgColor indexed="64"/>
      </patternFill>
    </fill>
    <fill>
      <patternFill patternType="solid">
        <fgColor indexed="5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right style="medium"/>
      <top style="medium"/>
      <bottom style="thin"/>
    </border>
    <border>
      <left/>
      <right style="medium"/>
      <top style="thin"/>
      <bottom/>
    </border>
    <border>
      <left style="medium"/>
      <right style="medium"/>
      <top style="medium"/>
      <bottom style="thin"/>
    </border>
    <border>
      <left style="medium"/>
      <right style="medium"/>
      <top style="thin"/>
      <bottom style="medium"/>
    </border>
    <border>
      <left style="medium"/>
      <right style="medium"/>
      <top style="medium"/>
      <bottom/>
    </border>
    <border>
      <left/>
      <right style="medium"/>
      <top/>
      <bottom/>
    </border>
    <border>
      <left style="thin"/>
      <right style="thin"/>
      <top/>
      <bottom style="medium"/>
    </border>
    <border>
      <left style="thin"/>
      <right style="medium"/>
      <top/>
      <bottom style="medium"/>
    </border>
    <border>
      <left style="thin"/>
      <right style="thin"/>
      <top style="medium"/>
      <bottom style="medium"/>
    </border>
    <border>
      <left style="medium"/>
      <right style="medium"/>
      <top style="medium"/>
      <bottom style="medium"/>
    </border>
    <border>
      <left/>
      <right/>
      <top style="thin"/>
      <bottom style="medium"/>
    </border>
    <border>
      <left style="medium"/>
      <right style="medium"/>
      <top/>
      <bottom style="medium"/>
    </border>
    <border>
      <left style="medium"/>
      <right style="medium"/>
      <top style="thin"/>
      <bottom/>
    </border>
    <border>
      <left style="medium"/>
      <right/>
      <top style="medium"/>
      <bottom/>
    </border>
    <border>
      <left style="medium"/>
      <right style="medium"/>
      <top style="thin"/>
      <bottom style="thin"/>
    </border>
    <border>
      <left style="medium"/>
      <right style="medium"/>
      <top>
        <color indexed="63"/>
      </top>
      <bottom>
        <color indexed="63"/>
      </bottom>
    </border>
    <border>
      <left style="medium"/>
      <right style="medium"/>
      <top/>
      <bottom style="thin"/>
    </border>
    <border>
      <left/>
      <right style="medium"/>
      <top style="thin"/>
      <bottom style="medium"/>
    </border>
    <border>
      <left style="medium"/>
      <right/>
      <top style="medium"/>
      <bottom style="thin"/>
    </border>
    <border>
      <left style="medium"/>
      <right>
        <color indexed="63"/>
      </right>
      <top style="thin"/>
      <bottom style="thin"/>
    </border>
    <border>
      <left style="medium"/>
      <right/>
      <top/>
      <bottom/>
    </border>
    <border>
      <left style="medium"/>
      <right/>
      <top style="thin"/>
      <bottom style="medium"/>
    </border>
    <border>
      <left>
        <color indexed="63"/>
      </left>
      <right style="medium"/>
      <top style="thin"/>
      <bottom style="thin"/>
    </border>
    <border>
      <left/>
      <right/>
      <top>
        <color indexed="63"/>
      </top>
      <bottom style="thin"/>
    </border>
    <border>
      <left/>
      <right/>
      <top style="medium"/>
      <bottom style="medium"/>
    </border>
    <border>
      <left/>
      <right/>
      <top/>
      <bottom style="medium"/>
    </border>
    <border>
      <left/>
      <right/>
      <top style="medium"/>
      <bottom style="thin"/>
    </border>
    <border>
      <left style="medium"/>
      <right/>
      <top style="medium"/>
      <bottom style="medium"/>
    </border>
    <border>
      <left/>
      <right style="medium"/>
      <top style="medium"/>
      <bottom style="medium"/>
    </border>
    <border>
      <left/>
      <right/>
      <top style="medium"/>
      <bottom/>
    </border>
    <border>
      <left/>
      <right style="medium"/>
      <top/>
      <bottom style="medium"/>
    </border>
    <border>
      <left style="medium"/>
      <right/>
      <top/>
      <bottom style="medium"/>
    </border>
    <border>
      <left/>
      <right style="medium"/>
      <top style="medium"/>
      <bottom/>
    </border>
    <border>
      <left style="medium"/>
      <right>
        <color indexed="63"/>
      </right>
      <top/>
      <bottom style="thin"/>
    </border>
    <border>
      <left style="medium"/>
      <right style="thin"/>
      <top style="medium"/>
      <bottom style="thin"/>
    </border>
    <border>
      <left style="thin"/>
      <right style="medium"/>
      <top style="medium"/>
      <bottom style="thin"/>
    </border>
    <border>
      <left style="thin"/>
      <right/>
      <top style="medium"/>
      <bottom style="thin"/>
    </border>
    <border>
      <left style="medium"/>
      <right style="thin"/>
      <top style="thin"/>
      <bottom style="medium"/>
    </border>
    <border>
      <left style="thin"/>
      <right/>
      <top style="thin"/>
      <bottom style="medium"/>
    </border>
    <border>
      <left style="medium"/>
      <right style="thin"/>
      <top style="thin"/>
      <bottom/>
    </border>
    <border>
      <left style="thin"/>
      <right style="medium"/>
      <top style="thin"/>
      <bottom/>
    </border>
    <border>
      <left style="thin"/>
      <right style="thin"/>
      <top style="thin"/>
      <bottom/>
    </border>
    <border>
      <left style="thin"/>
      <right style="thin"/>
      <top/>
      <bottom/>
    </border>
    <border>
      <left style="thin"/>
      <right style="thin"/>
      <top/>
      <bottom style="thin"/>
    </border>
    <border>
      <left style="thin"/>
      <right style="medium"/>
      <top/>
      <bottom/>
    </border>
    <border>
      <left style="thin"/>
      <right style="medium"/>
      <top/>
      <bottom style="thin"/>
    </border>
    <border>
      <left style="thin"/>
      <right/>
      <top style="thin"/>
      <bottom/>
    </border>
    <border>
      <left style="medium"/>
      <right style="thin"/>
      <top/>
      <bottom style="medium"/>
    </border>
    <border>
      <left style="medium"/>
      <right style="thin"/>
      <top style="thin"/>
      <bottom style="thin"/>
    </border>
    <border>
      <left style="thin"/>
      <right style="medium"/>
      <top style="medium"/>
      <bottom/>
    </border>
    <border>
      <left style="thin"/>
      <right style="thin"/>
      <top style="medium"/>
      <bottom/>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43" fontId="0" fillId="0" borderId="0" applyFont="0" applyFill="0" applyBorder="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74">
    <xf numFmtId="0" fontId="0" fillId="0" borderId="0" xfId="0" applyAlignment="1">
      <alignment/>
    </xf>
    <xf numFmtId="0" fontId="0" fillId="0" borderId="10" xfId="0" applyBorder="1" applyAlignment="1">
      <alignment/>
    </xf>
    <xf numFmtId="0" fontId="0" fillId="0" borderId="11" xfId="0" applyBorder="1" applyAlignment="1">
      <alignment wrapText="1"/>
    </xf>
    <xf numFmtId="172" fontId="0" fillId="0" borderId="11" xfId="0" applyNumberFormat="1" applyBorder="1" applyAlignment="1">
      <alignment/>
    </xf>
    <xf numFmtId="172" fontId="0" fillId="0" borderId="10" xfId="0" applyNumberFormat="1" applyBorder="1" applyAlignment="1">
      <alignment/>
    </xf>
    <xf numFmtId="0" fontId="0" fillId="0" borderId="0" xfId="0" applyBorder="1" applyAlignment="1">
      <alignment/>
    </xf>
    <xf numFmtId="0" fontId="0" fillId="0" borderId="10" xfId="0" applyFill="1" applyBorder="1" applyAlignment="1">
      <alignment/>
    </xf>
    <xf numFmtId="172" fontId="0" fillId="0" borderId="10" xfId="0" applyNumberFormat="1" applyFill="1" applyBorder="1" applyAlignment="1">
      <alignment/>
    </xf>
    <xf numFmtId="0" fontId="0" fillId="0" borderId="0" xfId="0" applyFill="1" applyAlignment="1">
      <alignment/>
    </xf>
    <xf numFmtId="1" fontId="0" fillId="33" borderId="11" xfId="0" applyNumberFormat="1" applyFont="1" applyFill="1" applyBorder="1" applyAlignment="1">
      <alignment/>
    </xf>
    <xf numFmtId="0" fontId="0" fillId="0" borderId="12" xfId="0" applyFill="1" applyBorder="1" applyAlignment="1">
      <alignment/>
    </xf>
    <xf numFmtId="172" fontId="0" fillId="0" borderId="12" xfId="0" applyNumberFormat="1" applyFill="1" applyBorder="1" applyAlignment="1">
      <alignment/>
    </xf>
    <xf numFmtId="0" fontId="0" fillId="0" borderId="10" xfId="0" applyBorder="1" applyAlignment="1">
      <alignment wrapText="1"/>
    </xf>
    <xf numFmtId="1" fontId="0" fillId="33" borderId="10" xfId="0" applyNumberFormat="1" applyFont="1" applyFill="1" applyBorder="1" applyAlignment="1">
      <alignment/>
    </xf>
    <xf numFmtId="0" fontId="0" fillId="0" borderId="12" xfId="0" applyBorder="1" applyAlignment="1">
      <alignment/>
    </xf>
    <xf numFmtId="0" fontId="2" fillId="0" borderId="0" xfId="0" applyFont="1" applyBorder="1" applyAlignment="1">
      <alignment/>
    </xf>
    <xf numFmtId="1" fontId="0" fillId="0" borderId="13" xfId="0" applyNumberFormat="1" applyBorder="1" applyAlignment="1">
      <alignment/>
    </xf>
    <xf numFmtId="173" fontId="0" fillId="0" borderId="14" xfId="0" applyNumberFormat="1" applyBorder="1" applyAlignment="1">
      <alignment/>
    </xf>
    <xf numFmtId="10" fontId="0" fillId="0" borderId="15" xfId="0" applyNumberFormat="1" applyBorder="1" applyAlignment="1">
      <alignment/>
    </xf>
    <xf numFmtId="10" fontId="0" fillId="0" borderId="16" xfId="0" applyNumberFormat="1" applyBorder="1" applyAlignment="1">
      <alignment/>
    </xf>
    <xf numFmtId="173" fontId="0" fillId="33" borderId="10" xfId="0" applyNumberFormat="1" applyFill="1" applyBorder="1" applyAlignment="1">
      <alignment/>
    </xf>
    <xf numFmtId="0" fontId="0" fillId="0" borderId="17" xfId="0" applyBorder="1" applyAlignment="1">
      <alignment horizontal="center" vertical="center" wrapText="1"/>
    </xf>
    <xf numFmtId="0" fontId="0" fillId="0" borderId="18" xfId="0" applyBorder="1" applyAlignment="1">
      <alignment horizontal="center" vertical="center" wrapText="1"/>
    </xf>
    <xf numFmtId="9" fontId="0" fillId="33" borderId="10" xfId="0" applyNumberFormat="1" applyFont="1" applyFill="1" applyBorder="1" applyAlignment="1">
      <alignment/>
    </xf>
    <xf numFmtId="2" fontId="0" fillId="34" borderId="19" xfId="0" applyNumberFormat="1" applyFill="1" applyBorder="1" applyAlignment="1">
      <alignment/>
    </xf>
    <xf numFmtId="1" fontId="0" fillId="34" borderId="19" xfId="0" applyNumberFormat="1" applyFill="1" applyBorder="1" applyAlignment="1">
      <alignment/>
    </xf>
    <xf numFmtId="0" fontId="0" fillId="0" borderId="19" xfId="0" applyBorder="1" applyAlignment="1">
      <alignment/>
    </xf>
    <xf numFmtId="0" fontId="0" fillId="0" borderId="20" xfId="0" applyBorder="1" applyAlignment="1">
      <alignment/>
    </xf>
    <xf numFmtId="9" fontId="0" fillId="33" borderId="11" xfId="0" applyNumberFormat="1" applyFont="1" applyFill="1" applyBorder="1" applyAlignment="1">
      <alignment/>
    </xf>
    <xf numFmtId="0" fontId="0" fillId="0" borderId="12" xfId="0" applyBorder="1" applyAlignment="1">
      <alignment wrapText="1"/>
    </xf>
    <xf numFmtId="173" fontId="0" fillId="33" borderId="12" xfId="0" applyNumberFormat="1" applyFill="1" applyBorder="1" applyAlignment="1">
      <alignment/>
    </xf>
    <xf numFmtId="9" fontId="0" fillId="33" borderId="12" xfId="0" applyNumberFormat="1" applyFont="1" applyFill="1" applyBorder="1" applyAlignment="1">
      <alignment/>
    </xf>
    <xf numFmtId="1" fontId="0" fillId="33" borderId="12" xfId="0" applyNumberFormat="1" applyFont="1" applyFill="1" applyBorder="1" applyAlignment="1">
      <alignment/>
    </xf>
    <xf numFmtId="173" fontId="0" fillId="33" borderId="11" xfId="0" applyNumberFormat="1" applyFont="1" applyFill="1" applyBorder="1" applyAlignment="1">
      <alignment/>
    </xf>
    <xf numFmtId="0" fontId="3" fillId="35" borderId="0" xfId="0" applyFont="1" applyFill="1" applyBorder="1" applyAlignment="1">
      <alignment/>
    </xf>
    <xf numFmtId="0" fontId="0" fillId="35" borderId="0" xfId="0" applyFill="1" applyBorder="1" applyAlignment="1">
      <alignment/>
    </xf>
    <xf numFmtId="0" fontId="0" fillId="35" borderId="18" xfId="0" applyFill="1" applyBorder="1" applyAlignment="1">
      <alignment/>
    </xf>
    <xf numFmtId="0" fontId="0" fillId="35" borderId="0" xfId="0" applyFill="1" applyAlignment="1">
      <alignment/>
    </xf>
    <xf numFmtId="14" fontId="5" fillId="0" borderId="2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Alignment="1">
      <alignment/>
    </xf>
    <xf numFmtId="0" fontId="11" fillId="0" borderId="22"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wrapText="1"/>
    </xf>
    <xf numFmtId="0" fontId="12" fillId="0" borderId="23"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9" fontId="5" fillId="0" borderId="0" xfId="0" applyNumberFormat="1" applyFont="1" applyFill="1" applyAlignment="1">
      <alignment/>
    </xf>
    <xf numFmtId="0" fontId="5" fillId="0" borderId="0" xfId="0" applyFont="1" applyFill="1" applyAlignment="1">
      <alignment horizontal="right"/>
    </xf>
    <xf numFmtId="3" fontId="5" fillId="0" borderId="0" xfId="0" applyNumberFormat="1" applyFont="1" applyFill="1" applyAlignment="1">
      <alignment/>
    </xf>
    <xf numFmtId="0" fontId="5" fillId="35" borderId="0" xfId="0" applyFont="1" applyFill="1" applyBorder="1" applyAlignment="1">
      <alignment/>
    </xf>
    <xf numFmtId="0" fontId="9" fillId="35" borderId="0" xfId="0" applyFont="1" applyFill="1" applyBorder="1" applyAlignment="1">
      <alignment horizontal="center" vertical="center" wrapText="1"/>
    </xf>
    <xf numFmtId="1" fontId="0" fillId="35" borderId="0" xfId="0" applyNumberFormat="1" applyFont="1" applyFill="1" applyBorder="1" applyAlignment="1">
      <alignment horizontal="center" vertical="center" wrapText="1"/>
    </xf>
    <xf numFmtId="0" fontId="5" fillId="35" borderId="0" xfId="0" applyFont="1" applyFill="1" applyBorder="1" applyAlignment="1">
      <alignment horizontal="center" vertical="center" wrapText="1"/>
    </xf>
    <xf numFmtId="0" fontId="0" fillId="35" borderId="0" xfId="0" applyNumberFormat="1" applyFont="1" applyFill="1" applyBorder="1" applyAlignment="1">
      <alignment horizontal="center" vertical="center" wrapText="1"/>
    </xf>
    <xf numFmtId="0" fontId="0" fillId="35"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35" borderId="0" xfId="0" applyFont="1" applyFill="1" applyAlignment="1">
      <alignment/>
    </xf>
    <xf numFmtId="0" fontId="11" fillId="0" borderId="17"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35" borderId="29"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35" borderId="27" xfId="0" applyNumberFormat="1" applyFont="1" applyFill="1" applyBorder="1" applyAlignment="1">
      <alignment horizontal="center" vertical="center" wrapText="1"/>
    </xf>
    <xf numFmtId="14" fontId="5" fillId="35" borderId="28"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4" xfId="0"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22" xfId="0" applyNumberFormat="1" applyFont="1" applyFill="1" applyBorder="1" applyAlignment="1">
      <alignment horizontal="center" vertical="center" wrapText="1"/>
    </xf>
    <xf numFmtId="14" fontId="5" fillId="0" borderId="31" xfId="0"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14" fontId="5" fillId="0" borderId="34" xfId="0" applyNumberFormat="1" applyFont="1" applyFill="1" applyBorder="1" applyAlignment="1">
      <alignment horizontal="center" vertical="center" wrapText="1"/>
    </xf>
    <xf numFmtId="2" fontId="5" fillId="0" borderId="24"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2" fontId="5" fillId="0" borderId="27" xfId="0" applyNumberFormat="1" applyFont="1" applyFill="1" applyBorder="1" applyAlignment="1">
      <alignment horizontal="center" vertical="center" wrapText="1"/>
    </xf>
    <xf numFmtId="2" fontId="5" fillId="0" borderId="29"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0" fontId="5" fillId="35" borderId="22" xfId="0" applyFont="1" applyFill="1" applyBorder="1" applyAlignment="1">
      <alignment horizontal="center" vertical="center"/>
    </xf>
    <xf numFmtId="0" fontId="5" fillId="35" borderId="22" xfId="0" applyFont="1" applyFill="1" applyBorder="1" applyAlignment="1">
      <alignment horizontal="center" vertical="center" wrapText="1"/>
    </xf>
    <xf numFmtId="14" fontId="5" fillId="35" borderId="22" xfId="0" applyNumberFormat="1" applyFont="1" applyFill="1" applyBorder="1" applyAlignment="1">
      <alignment horizontal="center" vertical="center" wrapText="1"/>
    </xf>
    <xf numFmtId="2" fontId="5" fillId="35" borderId="22" xfId="0" applyNumberFormat="1"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24" xfId="0" applyFont="1" applyFill="1" applyBorder="1" applyAlignment="1">
      <alignment horizontal="center" vertical="center" wrapText="1"/>
    </xf>
    <xf numFmtId="14" fontId="5" fillId="35" borderId="15" xfId="0" applyNumberFormat="1" applyFont="1" applyFill="1" applyBorder="1" applyAlignment="1">
      <alignment horizontal="center" vertical="center" wrapText="1"/>
    </xf>
    <xf numFmtId="14" fontId="5" fillId="35" borderId="24"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xf>
    <xf numFmtId="2" fontId="5" fillId="0" borderId="27" xfId="0" applyNumberFormat="1" applyFont="1" applyFill="1" applyBorder="1" applyAlignment="1">
      <alignment horizontal="center" vertical="center"/>
    </xf>
    <xf numFmtId="2" fontId="5" fillId="0" borderId="24" xfId="0" applyNumberFormat="1" applyFont="1" applyFill="1" applyBorder="1" applyAlignment="1">
      <alignment horizontal="center" vertical="center"/>
    </xf>
    <xf numFmtId="2" fontId="5" fillId="0" borderId="22" xfId="0" applyNumberFormat="1" applyFont="1" applyFill="1" applyBorder="1" applyAlignment="1">
      <alignment horizontal="center" vertical="center"/>
    </xf>
    <xf numFmtId="0" fontId="5" fillId="0" borderId="15" xfId="0" applyFont="1" applyFill="1" applyBorder="1" applyAlignment="1">
      <alignment horizontal="center" vertical="center"/>
    </xf>
    <xf numFmtId="2"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174" fontId="5" fillId="0" borderId="16"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1" fontId="0" fillId="35" borderId="15" xfId="0" applyNumberFormat="1" applyFont="1" applyFill="1" applyBorder="1" applyAlignment="1">
      <alignment horizontal="center" vertical="center" wrapText="1"/>
    </xf>
    <xf numFmtId="1" fontId="0" fillId="35" borderId="16"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4" fontId="5" fillId="0" borderId="38"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1" fontId="5" fillId="0" borderId="39" xfId="0" applyNumberFormat="1"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14" fontId="5" fillId="0" borderId="41" xfId="0" applyNumberFormat="1" applyFont="1" applyFill="1" applyBorder="1" applyAlignment="1">
      <alignment horizontal="center" vertical="center" wrapText="1"/>
    </xf>
    <xf numFmtId="0" fontId="5" fillId="35" borderId="16" xfId="0"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3" fontId="14" fillId="0" borderId="27" xfId="0" applyNumberFormat="1" applyFont="1" applyFill="1" applyBorder="1" applyAlignment="1">
      <alignment horizontal="center" vertical="center" wrapText="1"/>
    </xf>
    <xf numFmtId="1" fontId="0" fillId="35" borderId="27" xfId="0" applyNumberFormat="1" applyFont="1" applyFill="1" applyBorder="1" applyAlignment="1">
      <alignment horizontal="center" vertical="center" wrapText="1"/>
    </xf>
    <xf numFmtId="1" fontId="0" fillId="35" borderId="24" xfId="0" applyNumberFormat="1" applyFont="1" applyFill="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35" borderId="24"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0" fontId="5" fillId="0" borderId="22" xfId="0" applyFont="1" applyFill="1" applyBorder="1" applyAlignment="1">
      <alignment horizontal="center"/>
    </xf>
    <xf numFmtId="0" fontId="15" fillId="35" borderId="22" xfId="0" applyNumberFormat="1" applyFont="1" applyFill="1" applyBorder="1" applyAlignment="1">
      <alignment horizontal="center" vertical="center" wrapText="1"/>
    </xf>
    <xf numFmtId="1" fontId="5" fillId="35" borderId="22" xfId="0" applyNumberFormat="1" applyFont="1" applyFill="1" applyBorder="1" applyAlignment="1">
      <alignment horizontal="center" vertical="center" wrapText="1"/>
    </xf>
    <xf numFmtId="14" fontId="15" fillId="0" borderId="22" xfId="0" applyNumberFormat="1" applyFont="1" applyFill="1" applyBorder="1" applyAlignment="1">
      <alignment horizontal="center" vertical="center" wrapText="1"/>
    </xf>
    <xf numFmtId="14" fontId="16" fillId="0" borderId="22" xfId="0" applyNumberFormat="1" applyFont="1" applyFill="1" applyBorder="1" applyAlignment="1">
      <alignment vertical="center" wrapText="1"/>
    </xf>
    <xf numFmtId="3" fontId="15" fillId="0" borderId="22" xfId="0" applyNumberFormat="1" applyFont="1" applyFill="1" applyBorder="1" applyAlignment="1">
      <alignment horizontal="center" vertical="center" wrapText="1"/>
    </xf>
    <xf numFmtId="0" fontId="15" fillId="0"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17" fillId="0" borderId="0" xfId="0" applyFont="1" applyFill="1" applyAlignment="1">
      <alignment/>
    </xf>
    <xf numFmtId="0" fontId="18" fillId="0" borderId="0" xfId="0" applyFont="1" applyFill="1" applyAlignment="1">
      <alignment/>
    </xf>
    <xf numFmtId="178" fontId="5" fillId="0" borderId="22" xfId="0" applyNumberFormat="1" applyFont="1" applyFill="1" applyBorder="1" applyAlignment="1">
      <alignment horizontal="center" vertical="center" wrapText="1"/>
    </xf>
    <xf numFmtId="178" fontId="5" fillId="0" borderId="15" xfId="0" applyNumberFormat="1" applyFont="1" applyFill="1" applyBorder="1" applyAlignment="1">
      <alignment horizontal="center"/>
    </xf>
    <xf numFmtId="178" fontId="5" fillId="0" borderId="15" xfId="0" applyNumberFormat="1" applyFont="1" applyFill="1" applyBorder="1" applyAlignment="1">
      <alignment horizontal="center" wrapText="1"/>
    </xf>
    <xf numFmtId="0" fontId="0" fillId="0" borderId="29" xfId="0" applyFont="1" applyBorder="1" applyAlignment="1">
      <alignment horizontal="center" vertical="center" wrapText="1"/>
    </xf>
    <xf numFmtId="1" fontId="5" fillId="0" borderId="42" xfId="0" applyNumberFormat="1" applyFont="1" applyFill="1" applyBorder="1" applyAlignment="1">
      <alignment horizontal="center" vertical="center" wrapText="1"/>
    </xf>
    <xf numFmtId="1" fontId="0" fillId="35" borderId="29"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0" fontId="10" fillId="0" borderId="18" xfId="0" applyFont="1" applyFill="1" applyBorder="1" applyAlignment="1">
      <alignment wrapText="1"/>
    </xf>
    <xf numFmtId="0" fontId="12" fillId="35" borderId="22" xfId="0" applyFont="1" applyFill="1" applyBorder="1" applyAlignment="1">
      <alignment horizontal="center" vertical="center" wrapText="1"/>
    </xf>
    <xf numFmtId="1" fontId="5" fillId="0" borderId="37" xfId="0" applyNumberFormat="1" applyFont="1" applyFill="1" applyBorder="1" applyAlignment="1">
      <alignment horizontal="center" vertical="center" wrapText="1"/>
    </xf>
    <xf numFmtId="0" fontId="20" fillId="0" borderId="0" xfId="0" applyFont="1" applyFill="1" applyAlignment="1">
      <alignment/>
    </xf>
    <xf numFmtId="1" fontId="5" fillId="35" borderId="15" xfId="0" applyNumberFormat="1" applyFont="1" applyFill="1" applyBorder="1" applyAlignment="1">
      <alignment horizontal="center" vertical="center" wrapText="1"/>
    </xf>
    <xf numFmtId="1" fontId="5" fillId="35" borderId="16" xfId="0" applyNumberFormat="1" applyFont="1" applyFill="1" applyBorder="1" applyAlignment="1">
      <alignment horizontal="center" vertical="center" wrapText="1"/>
    </xf>
    <xf numFmtId="14" fontId="16" fillId="0" borderId="17"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0" fontId="15" fillId="35" borderId="17" xfId="0" applyNumberFormat="1" applyFont="1" applyFill="1" applyBorder="1" applyAlignment="1">
      <alignment horizontal="center" vertical="center" wrapText="1"/>
    </xf>
    <xf numFmtId="0" fontId="15" fillId="35" borderId="24" xfId="0" applyNumberFormat="1"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0" borderId="24" xfId="0" applyFont="1" applyBorder="1" applyAlignment="1">
      <alignment/>
    </xf>
    <xf numFmtId="0" fontId="5" fillId="35" borderId="15" xfId="0" applyFont="1" applyFill="1" applyBorder="1" applyAlignment="1">
      <alignment horizontal="center" vertical="center" wrapText="1"/>
    </xf>
    <xf numFmtId="0" fontId="5" fillId="0" borderId="16" xfId="0" applyFont="1" applyBorder="1" applyAlignment="1">
      <alignment/>
    </xf>
    <xf numFmtId="0" fontId="5" fillId="35" borderId="16" xfId="0"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14" fontId="15" fillId="0" borderId="16"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5" fillId="35" borderId="15" xfId="0" applyNumberFormat="1" applyFont="1" applyFill="1" applyBorder="1" applyAlignment="1">
      <alignment horizontal="center" vertical="center" wrapText="1"/>
    </xf>
    <xf numFmtId="0" fontId="15" fillId="35" borderId="27" xfId="0" applyNumberFormat="1" applyFont="1" applyFill="1" applyBorder="1" applyAlignment="1">
      <alignment horizontal="center" vertical="center" wrapText="1"/>
    </xf>
    <xf numFmtId="0" fontId="15" fillId="35" borderId="16" xfId="0" applyNumberFormat="1"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14" fontId="16" fillId="0" borderId="15"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wrapText="1"/>
    </xf>
    <xf numFmtId="14" fontId="16" fillId="0" borderId="16" xfId="0" applyNumberFormat="1" applyFont="1" applyFill="1" applyBorder="1" applyAlignment="1">
      <alignment horizontal="center" vertical="center" wrapText="1"/>
    </xf>
    <xf numFmtId="14" fontId="15" fillId="0" borderId="27" xfId="0" applyNumberFormat="1" applyFont="1" applyFill="1" applyBorder="1" applyAlignment="1">
      <alignment horizontal="center" vertical="center" wrapText="1"/>
    </xf>
    <xf numFmtId="1" fontId="5" fillId="35" borderId="27"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1" fontId="5" fillId="0" borderId="24" xfId="0" applyNumberFormat="1" applyFont="1" applyFill="1" applyBorder="1" applyAlignment="1">
      <alignment horizontal="center" vertical="center" wrapText="1"/>
    </xf>
    <xf numFmtId="14" fontId="16" fillId="0" borderId="24"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24" xfId="0" applyFont="1" applyFill="1" applyBorder="1" applyAlignment="1">
      <alignment horizontal="center" vertical="center"/>
    </xf>
    <xf numFmtId="0" fontId="19" fillId="0" borderId="33" xfId="0" applyFont="1" applyFill="1" applyBorder="1" applyAlignment="1">
      <alignment horizontal="left"/>
    </xf>
    <xf numFmtId="0" fontId="19" fillId="0" borderId="0" xfId="0" applyFont="1" applyFill="1" applyBorder="1" applyAlignment="1">
      <alignment horizontal="left"/>
    </xf>
    <xf numFmtId="0" fontId="19" fillId="0" borderId="18" xfId="0" applyFont="1" applyFill="1" applyBorder="1" applyAlignment="1">
      <alignment horizontal="left"/>
    </xf>
    <xf numFmtId="0" fontId="11" fillId="0" borderId="33" xfId="0" applyFont="1" applyFill="1" applyBorder="1" applyAlignment="1">
      <alignment horizontal="center"/>
    </xf>
    <xf numFmtId="0" fontId="11" fillId="0" borderId="0" xfId="0" applyFont="1" applyFill="1" applyBorder="1" applyAlignment="1">
      <alignment horizontal="center"/>
    </xf>
    <xf numFmtId="0" fontId="11" fillId="0" borderId="18" xfId="0" applyFont="1" applyFill="1" applyBorder="1" applyAlignment="1">
      <alignment horizontal="center"/>
    </xf>
    <xf numFmtId="0" fontId="19" fillId="0" borderId="26" xfId="0" applyFont="1" applyFill="1" applyBorder="1" applyAlignment="1">
      <alignment horizontal="center" wrapText="1"/>
    </xf>
    <xf numFmtId="0" fontId="19" fillId="0" borderId="42" xfId="0" applyFont="1" applyFill="1" applyBorder="1" applyAlignment="1">
      <alignment horizontal="center" wrapText="1"/>
    </xf>
    <xf numFmtId="0" fontId="19" fillId="0" borderId="45" xfId="0" applyFont="1" applyFill="1" applyBorder="1" applyAlignment="1">
      <alignment horizontal="center" wrapText="1"/>
    </xf>
    <xf numFmtId="0" fontId="19" fillId="0" borderId="33" xfId="0" applyFont="1" applyFill="1" applyBorder="1" applyAlignment="1">
      <alignment horizontal="center" wrapText="1"/>
    </xf>
    <xf numFmtId="0" fontId="19" fillId="0" borderId="0" xfId="0" applyFont="1" applyFill="1" applyBorder="1" applyAlignment="1">
      <alignment horizontal="center" wrapText="1"/>
    </xf>
    <xf numFmtId="0" fontId="19" fillId="0" borderId="18" xfId="0" applyFont="1" applyFill="1" applyBorder="1" applyAlignment="1">
      <alignment horizontal="center" wrapText="1"/>
    </xf>
    <xf numFmtId="0" fontId="11" fillId="0" borderId="33" xfId="0" applyFont="1" applyFill="1" applyBorder="1" applyAlignment="1">
      <alignment horizontal="center" wrapText="1"/>
    </xf>
    <xf numFmtId="0" fontId="11" fillId="0" borderId="0" xfId="0" applyFont="1" applyFill="1" applyBorder="1" applyAlignment="1">
      <alignment horizontal="center" wrapText="1"/>
    </xf>
    <xf numFmtId="0" fontId="11" fillId="0" borderId="18" xfId="0" applyFont="1" applyFill="1" applyBorder="1" applyAlignment="1">
      <alignment horizontal="center" wrapText="1"/>
    </xf>
    <xf numFmtId="14" fontId="19" fillId="0" borderId="40" xfId="0" applyNumberFormat="1" applyFont="1" applyFill="1" applyBorder="1" applyAlignment="1">
      <alignment horizontal="center"/>
    </xf>
    <xf numFmtId="0" fontId="10" fillId="0" borderId="41" xfId="0" applyFont="1" applyFill="1" applyBorder="1" applyAlignment="1">
      <alignment/>
    </xf>
    <xf numFmtId="0" fontId="5" fillId="0" borderId="29"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35" borderId="2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xf>
    <xf numFmtId="0" fontId="5" fillId="35" borderId="28" xfId="0" applyFont="1" applyFill="1" applyBorder="1" applyAlignment="1">
      <alignment horizontal="center" vertical="center" wrapText="1"/>
    </xf>
    <xf numFmtId="0" fontId="5" fillId="35" borderId="24" xfId="0" applyFont="1" applyFill="1" applyBorder="1" applyAlignment="1">
      <alignment horizontal="center" vertical="center" wrapText="1"/>
    </xf>
    <xf numFmtId="14" fontId="5" fillId="0" borderId="17"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5" fillId="0" borderId="29"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26" xfId="0" applyFont="1" applyFill="1" applyBorder="1" applyAlignment="1">
      <alignment horizontal="justify" vertical="center" wrapText="1"/>
    </xf>
    <xf numFmtId="0" fontId="0" fillId="0" borderId="44" xfId="0" applyFill="1" applyBorder="1" applyAlignment="1">
      <alignment horizontal="justify" vertical="center" wrapText="1"/>
    </xf>
    <xf numFmtId="14" fontId="5" fillId="0" borderId="24"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xf>
    <xf numFmtId="2" fontId="5" fillId="0" borderId="24" xfId="0" applyNumberFormat="1" applyFont="1" applyFill="1" applyBorder="1" applyAlignment="1">
      <alignment horizontal="center" vertical="center"/>
    </xf>
    <xf numFmtId="0" fontId="0" fillId="0" borderId="34" xfId="0"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0" fontId="9" fillId="0" borderId="47" xfId="0" applyFont="1" applyBorder="1" applyAlignment="1">
      <alignment horizontal="center"/>
    </xf>
    <xf numFmtId="0" fontId="9" fillId="0" borderId="48" xfId="0" applyFont="1" applyBorder="1" applyAlignment="1">
      <alignment horizontal="center"/>
    </xf>
    <xf numFmtId="0" fontId="0" fillId="34" borderId="40" xfId="0" applyFill="1" applyBorder="1" applyAlignment="1">
      <alignment horizontal="center"/>
    </xf>
    <xf numFmtId="0" fontId="0" fillId="34" borderId="41" xfId="0" applyFill="1" applyBorder="1" applyAlignment="1">
      <alignment horizontal="center"/>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9" fillId="0" borderId="49" xfId="0" applyFont="1" applyBorder="1" applyAlignment="1">
      <alignment horizontal="center"/>
    </xf>
    <xf numFmtId="0" fontId="9" fillId="0" borderId="50" xfId="0" applyFont="1" applyBorder="1" applyAlignment="1">
      <alignment horizontal="center"/>
    </xf>
    <xf numFmtId="0" fontId="9" fillId="0" borderId="51" xfId="0" applyFont="1" applyBorder="1" applyAlignment="1">
      <alignment horizontal="center"/>
    </xf>
    <xf numFmtId="0" fontId="0" fillId="36" borderId="40" xfId="0" applyFill="1" applyBorder="1" applyAlignment="1">
      <alignment horizontal="center"/>
    </xf>
    <xf numFmtId="0" fontId="0" fillId="36" borderId="41" xfId="0" applyFill="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2" fillId="0" borderId="26" xfId="0" applyFont="1" applyBorder="1" applyAlignment="1">
      <alignment horizontal="left"/>
    </xf>
    <xf numFmtId="0" fontId="2" fillId="0" borderId="42" xfId="0" applyFont="1" applyBorder="1" applyAlignment="1">
      <alignment horizontal="left"/>
    </xf>
    <xf numFmtId="0" fontId="2" fillId="0" borderId="45" xfId="0" applyFont="1" applyBorder="1" applyAlignment="1">
      <alignment horizontal="left"/>
    </xf>
    <xf numFmtId="0" fontId="0" fillId="0" borderId="10" xfId="0" applyBorder="1" applyAlignment="1">
      <alignment wrapText="1"/>
    </xf>
    <xf numFmtId="0" fontId="0" fillId="0" borderId="19" xfId="0" applyBorder="1" applyAlignment="1">
      <alignment horizontal="center"/>
    </xf>
    <xf numFmtId="0" fontId="0" fillId="0" borderId="53" xfId="0" applyBorder="1" applyAlignment="1">
      <alignment horizontal="center"/>
    </xf>
    <xf numFmtId="0" fontId="0" fillId="0" borderId="57" xfId="0" applyBorder="1" applyAlignment="1">
      <alignment horizontal="center"/>
    </xf>
    <xf numFmtId="0" fontId="0" fillId="0" borderId="20" xfId="0" applyBorder="1" applyAlignment="1">
      <alignment horizontal="center"/>
    </xf>
    <xf numFmtId="0" fontId="0" fillId="0" borderId="58" xfId="0" applyBorder="1" applyAlignment="1">
      <alignment horizontal="center"/>
    </xf>
    <xf numFmtId="0" fontId="0" fillId="0" borderId="47" xfId="0" applyBorder="1" applyAlignment="1">
      <alignment horizontal="left" vertical="center"/>
    </xf>
    <xf numFmtId="0" fontId="0" fillId="0" borderId="11" xfId="0" applyBorder="1" applyAlignment="1">
      <alignment horizontal="left" vertical="center"/>
    </xf>
    <xf numFmtId="0" fontId="0" fillId="0" borderId="49" xfId="0" applyBorder="1" applyAlignment="1">
      <alignment horizontal="left" vertical="center"/>
    </xf>
    <xf numFmtId="0" fontId="0" fillId="0" borderId="52" xfId="0" applyBorder="1" applyAlignment="1">
      <alignment horizontal="left" vertical="center"/>
    </xf>
    <xf numFmtId="0" fontId="0" fillId="0" borderId="54" xfId="0" applyBorder="1" applyAlignment="1">
      <alignment horizontal="left" vertical="center"/>
    </xf>
    <xf numFmtId="0" fontId="0" fillId="0" borderId="59" xfId="0" applyBorder="1" applyAlignment="1">
      <alignment horizontal="left" vertical="center"/>
    </xf>
    <xf numFmtId="0" fontId="0" fillId="36" borderId="10" xfId="0" applyFill="1" applyBorder="1" applyAlignment="1">
      <alignment horizontal="justify" vertical="top" wrapText="1"/>
    </xf>
    <xf numFmtId="0" fontId="0" fillId="0" borderId="12" xfId="0" applyBorder="1" applyAlignment="1">
      <alignment wrapText="1"/>
    </xf>
    <xf numFmtId="0" fontId="2" fillId="34" borderId="60"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0" fillId="0" borderId="61" xfId="0" applyBorder="1" applyAlignment="1">
      <alignment horizontal="justify" vertical="center" wrapText="1"/>
    </xf>
    <xf numFmtId="0" fontId="0" fillId="0" borderId="50" xfId="0" applyBorder="1" applyAlignment="1">
      <alignment horizontal="justify" vertical="center" wrapText="1"/>
    </xf>
    <xf numFmtId="0" fontId="0" fillId="36" borderId="10" xfId="0" applyFill="1" applyBorder="1" applyAlignment="1">
      <alignment horizontal="justify" vertical="center" wrapText="1"/>
    </xf>
    <xf numFmtId="0" fontId="0" fillId="36" borderId="12" xfId="0" applyFill="1" applyBorder="1" applyAlignment="1">
      <alignment horizontal="justify" vertical="center" wrapText="1"/>
    </xf>
    <xf numFmtId="0" fontId="0" fillId="36" borderId="12" xfId="0" applyFill="1" applyBorder="1" applyAlignment="1">
      <alignment horizontal="justify" vertical="top" wrapText="1"/>
    </xf>
    <xf numFmtId="0" fontId="0" fillId="37" borderId="40" xfId="0" applyFill="1" applyBorder="1" applyAlignment="1">
      <alignment horizontal="center"/>
    </xf>
    <xf numFmtId="0" fontId="0" fillId="37" borderId="41" xfId="0" applyFill="1" applyBorder="1" applyAlignment="1">
      <alignment horizontal="center"/>
    </xf>
    <xf numFmtId="0" fontId="0" fillId="0" borderId="31" xfId="0" applyBorder="1" applyAlignment="1">
      <alignment horizontal="left" vertical="center"/>
    </xf>
    <xf numFmtId="0" fontId="0" fillId="0" borderId="39" xfId="0" applyBorder="1" applyAlignment="1">
      <alignment horizontal="left" vertical="center"/>
    </xf>
    <xf numFmtId="0" fontId="0" fillId="0" borderId="13" xfId="0" applyBorder="1" applyAlignment="1">
      <alignment horizontal="left" vertical="center"/>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36" borderId="47"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0" fillId="0" borderId="40" xfId="0" applyBorder="1" applyAlignment="1">
      <alignment horizontal="left"/>
    </xf>
    <xf numFmtId="0" fontId="0" fillId="0" borderId="37" xfId="0" applyBorder="1" applyAlignment="1">
      <alignment horizontal="left"/>
    </xf>
    <xf numFmtId="0" fontId="0" fillId="0" borderId="41" xfId="0" applyBorder="1" applyAlignment="1">
      <alignment horizontal="left"/>
    </xf>
    <xf numFmtId="0" fontId="0" fillId="0" borderId="0" xfId="0"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0" fontId="0" fillId="0" borderId="26" xfId="0"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2" fillId="0" borderId="40" xfId="0" applyFont="1" applyBorder="1" applyAlignment="1">
      <alignment horizontal="center"/>
    </xf>
    <xf numFmtId="0" fontId="2" fillId="0" borderId="37" xfId="0" applyFont="1" applyBorder="1" applyAlignment="1">
      <alignment horizontal="center"/>
    </xf>
    <xf numFmtId="0" fontId="2" fillId="0" borderId="41" xfId="0" applyFont="1" applyBorder="1" applyAlignment="1">
      <alignment horizontal="center"/>
    </xf>
    <xf numFmtId="0" fontId="2" fillId="33" borderId="11"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 fillId="36" borderId="15"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4" fillId="35" borderId="33" xfId="0" applyFont="1" applyFill="1" applyBorder="1" applyAlignment="1">
      <alignment horizontal="left"/>
    </xf>
    <xf numFmtId="0" fontId="4" fillId="35" borderId="0" xfId="0" applyFont="1" applyFill="1" applyBorder="1" applyAlignment="1">
      <alignment horizontal="left"/>
    </xf>
    <xf numFmtId="0" fontId="0" fillId="0" borderId="47" xfId="0" applyBorder="1" applyAlignment="1">
      <alignment horizontal="justify" vertical="center" wrapText="1"/>
    </xf>
    <xf numFmtId="0" fontId="0" fillId="36" borderId="11" xfId="0" applyFill="1" applyBorder="1" applyAlignment="1">
      <alignment horizontal="justify" vertical="center" wrapText="1"/>
    </xf>
    <xf numFmtId="0" fontId="0" fillId="36" borderId="11" xfId="0" applyFill="1" applyBorder="1" applyAlignment="1">
      <alignment horizontal="justify" vertical="top" wrapText="1"/>
    </xf>
    <xf numFmtId="0" fontId="4" fillId="35" borderId="26" xfId="0" applyFont="1" applyFill="1" applyBorder="1" applyAlignment="1">
      <alignment horizontal="center" wrapText="1"/>
    </xf>
    <xf numFmtId="0" fontId="4" fillId="35" borderId="42" xfId="0" applyFont="1" applyFill="1" applyBorder="1" applyAlignment="1">
      <alignment horizontal="center" wrapText="1"/>
    </xf>
    <xf numFmtId="0" fontId="4" fillId="35" borderId="45" xfId="0" applyFont="1" applyFill="1" applyBorder="1" applyAlignment="1">
      <alignment horizontal="center" wrapText="1"/>
    </xf>
    <xf numFmtId="0" fontId="4" fillId="35" borderId="33" xfId="0" applyFont="1" applyFill="1" applyBorder="1" applyAlignment="1">
      <alignment horizontal="center" wrapText="1"/>
    </xf>
    <xf numFmtId="0" fontId="4" fillId="35" borderId="0" xfId="0" applyFont="1" applyFill="1" applyBorder="1" applyAlignment="1">
      <alignment horizontal="center" wrapText="1"/>
    </xf>
    <xf numFmtId="0" fontId="4" fillId="35" borderId="18" xfId="0" applyFont="1" applyFill="1" applyBorder="1" applyAlignment="1">
      <alignment horizontal="center" wrapText="1"/>
    </xf>
    <xf numFmtId="0" fontId="8" fillId="35" borderId="40" xfId="0" applyFont="1" applyFill="1" applyBorder="1" applyAlignment="1">
      <alignment horizontal="center"/>
    </xf>
    <xf numFmtId="0" fontId="8" fillId="35" borderId="41" xfId="0" applyFont="1" applyFill="1" applyBorder="1" applyAlignment="1">
      <alignment horizont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4" fillId="35" borderId="18" xfId="0" applyFont="1" applyFill="1" applyBorder="1" applyAlignment="1">
      <alignment horizontal="left"/>
    </xf>
    <xf numFmtId="15" fontId="4" fillId="35" borderId="40" xfId="0" applyNumberFormat="1" applyFont="1" applyFill="1" applyBorder="1" applyAlignment="1">
      <alignment horizontal="center"/>
    </xf>
    <xf numFmtId="0" fontId="4" fillId="35" borderId="41" xfId="0" applyFont="1" applyFill="1" applyBorder="1" applyAlignment="1">
      <alignment horizontal="center"/>
    </xf>
    <xf numFmtId="0" fontId="4" fillId="35" borderId="44" xfId="0" applyFont="1" applyFill="1" applyBorder="1" applyAlignment="1">
      <alignment horizontal="left"/>
    </xf>
    <xf numFmtId="0" fontId="4" fillId="35" borderId="38" xfId="0" applyFont="1" applyFill="1" applyBorder="1" applyAlignment="1">
      <alignment horizontal="left"/>
    </xf>
    <xf numFmtId="0" fontId="4" fillId="35" borderId="43" xfId="0" applyFont="1" applyFill="1" applyBorder="1" applyAlignment="1">
      <alignment horizontal="left"/>
    </xf>
    <xf numFmtId="0" fontId="2" fillId="36" borderId="11" xfId="0" applyFont="1" applyFill="1" applyBorder="1" applyAlignment="1">
      <alignment horizontal="center" vertical="center" wrapText="1"/>
    </xf>
    <xf numFmtId="0" fontId="2" fillId="36" borderId="54" xfId="0" applyFont="1" applyFill="1" applyBorder="1" applyAlignment="1">
      <alignment horizontal="center" vertical="center" wrapText="1"/>
    </xf>
    <xf numFmtId="0" fontId="0" fillId="0" borderId="11" xfId="0" applyBorder="1" applyAlignment="1">
      <alignment wrapText="1"/>
    </xf>
    <xf numFmtId="0" fontId="0" fillId="0" borderId="62" xfId="0" applyBorder="1" applyAlignment="1">
      <alignment horizontal="center"/>
    </xf>
    <xf numFmtId="0" fontId="0" fillId="0" borderId="63" xfId="0" applyBorder="1" applyAlignment="1">
      <alignment horizontal="center"/>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xmlns:mc="http://schemas.openxmlformats.org/markup-compatibility/2006" xmlns:a14="http://schemas.microsoft.com/office/drawing/2010/main" val="1F497D" Ignorable=""/>
      </a:dk2>
      <a:lt2>
        <a:srgbClr xmlns:mc="http://schemas.openxmlformats.org/markup-compatibility/2006" xmlns:a14="http://schemas.microsoft.com/office/drawing/2010/main" val="EEECE1" Ignorable=""/>
      </a:lt2>
      <a:accent1>
        <a:srgbClr xmlns:mc="http://schemas.openxmlformats.org/markup-compatibility/2006" xmlns:a14="http://schemas.microsoft.com/office/drawing/2010/main" val="4F81BD" Ignorable=""/>
      </a:accent1>
      <a:accent2>
        <a:srgbClr xmlns:mc="http://schemas.openxmlformats.org/markup-compatibility/2006" xmlns:a14="http://schemas.microsoft.com/office/drawing/2010/main" val="C0504D" Ignorable=""/>
      </a:accent2>
      <a:accent3>
        <a:srgbClr xmlns:mc="http://schemas.openxmlformats.org/markup-compatibility/2006" xmlns:a14="http://schemas.microsoft.com/office/drawing/2010/main" val="9BBB59" Ignorable=""/>
      </a:accent3>
      <a:accent4>
        <a:srgbClr xmlns:mc="http://schemas.openxmlformats.org/markup-compatibility/2006" xmlns:a14="http://schemas.microsoft.com/office/drawing/2010/main" val="8064A2" Ignorable=""/>
      </a:accent4>
      <a:accent5>
        <a:srgbClr xmlns:mc="http://schemas.openxmlformats.org/markup-compatibility/2006" xmlns:a14="http://schemas.microsoft.com/office/drawing/2010/main" val="4BACC6" Ignorable=""/>
      </a:accent5>
      <a:accent6>
        <a:srgbClr xmlns:mc="http://schemas.openxmlformats.org/markup-compatibility/2006" xmlns:a14="http://schemas.microsoft.com/office/drawing/2010/main" val="F79646" Ignorable=""/>
      </a:accent6>
      <a:hlink>
        <a:srgbClr xmlns:mc="http://schemas.openxmlformats.org/markup-compatibility/2006" xmlns:a14="http://schemas.microsoft.com/office/drawing/2010/main" val="0000FF" Ignorable=""/>
      </a:hlink>
      <a:folHlink>
        <a:srgbClr xmlns:mc="http://schemas.openxmlformats.org/markup-compatibility/2006" xmlns:a14="http://schemas.microsoft.com/office/drawing/2010/main" val="800080" Ignorabl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28"/>
  <sheetViews>
    <sheetView tabSelected="1" zoomScaleSheetLayoutView="50" zoomScalePageLayoutView="0" workbookViewId="0" topLeftCell="F19">
      <selection activeCell="N21" sqref="N21"/>
    </sheetView>
  </sheetViews>
  <sheetFormatPr defaultColWidth="11.421875" defaultRowHeight="12.75"/>
  <cols>
    <col min="1" max="1" width="11.7109375" style="52" customWidth="1"/>
    <col min="2" max="2" width="12.57421875" style="52" customWidth="1"/>
    <col min="3" max="3" width="64.8515625" style="52" customWidth="1"/>
    <col min="4" max="4" width="22.140625" style="52" customWidth="1"/>
    <col min="5" max="5" width="22.8515625" style="52" customWidth="1"/>
    <col min="6" max="6" width="24.00390625" style="52" customWidth="1"/>
    <col min="7" max="7" width="21.421875" style="52" customWidth="1"/>
    <col min="8" max="8" width="30.28125" style="52" customWidth="1"/>
    <col min="9" max="9" width="15.7109375" style="52" customWidth="1"/>
    <col min="10" max="10" width="10.140625" style="55" customWidth="1"/>
    <col min="11" max="11" width="11.421875" style="52" customWidth="1"/>
    <col min="12" max="12" width="11.8515625" style="52" customWidth="1"/>
    <col min="13" max="13" width="9.8515625" style="55" customWidth="1"/>
    <col min="14" max="14" width="18.00390625" style="56" customWidth="1"/>
    <col min="15" max="16384" width="11.421875" style="52" customWidth="1"/>
  </cols>
  <sheetData>
    <row r="1" spans="1:14" ht="15" customHeight="1">
      <c r="A1" s="237" t="s">
        <v>426</v>
      </c>
      <c r="B1" s="238"/>
      <c r="C1" s="238"/>
      <c r="D1" s="238"/>
      <c r="E1" s="238"/>
      <c r="F1" s="238"/>
      <c r="G1" s="238"/>
      <c r="H1" s="238"/>
      <c r="I1" s="238"/>
      <c r="J1" s="238"/>
      <c r="K1" s="238"/>
      <c r="L1" s="238"/>
      <c r="M1" s="238"/>
      <c r="N1" s="239"/>
    </row>
    <row r="2" spans="1:14" ht="15" customHeight="1">
      <c r="A2" s="240" t="s">
        <v>413</v>
      </c>
      <c r="B2" s="241"/>
      <c r="C2" s="241"/>
      <c r="D2" s="241"/>
      <c r="E2" s="241"/>
      <c r="F2" s="241"/>
      <c r="G2" s="241"/>
      <c r="H2" s="241"/>
      <c r="I2" s="241"/>
      <c r="J2" s="241"/>
      <c r="K2" s="241"/>
      <c r="L2" s="241"/>
      <c r="M2" s="241"/>
      <c r="N2" s="242"/>
    </row>
    <row r="3" spans="1:14" ht="15" customHeight="1">
      <c r="A3" s="240" t="s">
        <v>409</v>
      </c>
      <c r="B3" s="241"/>
      <c r="C3" s="241"/>
      <c r="D3" s="241"/>
      <c r="E3" s="241"/>
      <c r="F3" s="241"/>
      <c r="G3" s="241"/>
      <c r="H3" s="241"/>
      <c r="I3" s="241"/>
      <c r="J3" s="241"/>
      <c r="K3" s="241"/>
      <c r="L3" s="241"/>
      <c r="M3" s="241"/>
      <c r="N3" s="242"/>
    </row>
    <row r="4" spans="1:14" ht="11.25">
      <c r="A4" s="243"/>
      <c r="B4" s="244"/>
      <c r="C4" s="244"/>
      <c r="D4" s="244"/>
      <c r="E4" s="244"/>
      <c r="F4" s="244"/>
      <c r="G4" s="244"/>
      <c r="H4" s="244"/>
      <c r="I4" s="244"/>
      <c r="J4" s="244"/>
      <c r="K4" s="244"/>
      <c r="L4" s="244"/>
      <c r="M4" s="244"/>
      <c r="N4" s="245"/>
    </row>
    <row r="5" spans="1:14" ht="15.75">
      <c r="A5" s="231" t="s">
        <v>142</v>
      </c>
      <c r="B5" s="232"/>
      <c r="C5" s="232"/>
      <c r="D5" s="232"/>
      <c r="E5" s="232"/>
      <c r="F5" s="232"/>
      <c r="G5" s="232"/>
      <c r="H5" s="232"/>
      <c r="I5" s="232"/>
      <c r="J5" s="232"/>
      <c r="K5" s="232"/>
      <c r="L5" s="232"/>
      <c r="M5" s="232"/>
      <c r="N5" s="233"/>
    </row>
    <row r="6" spans="1:14" ht="15.75">
      <c r="A6" s="231" t="s">
        <v>143</v>
      </c>
      <c r="B6" s="232"/>
      <c r="C6" s="232"/>
      <c r="D6" s="232"/>
      <c r="E6" s="232"/>
      <c r="F6" s="232"/>
      <c r="G6" s="232"/>
      <c r="H6" s="232"/>
      <c r="I6" s="232"/>
      <c r="J6" s="232"/>
      <c r="K6" s="232"/>
      <c r="L6" s="232"/>
      <c r="M6" s="232"/>
      <c r="N6" s="233"/>
    </row>
    <row r="7" spans="1:14" ht="15.75">
      <c r="A7" s="231" t="s">
        <v>144</v>
      </c>
      <c r="B7" s="232"/>
      <c r="C7" s="232"/>
      <c r="D7" s="232"/>
      <c r="E7" s="232"/>
      <c r="F7" s="232"/>
      <c r="G7" s="232"/>
      <c r="H7" s="232"/>
      <c r="I7" s="232"/>
      <c r="J7" s="232"/>
      <c r="K7" s="232"/>
      <c r="L7" s="232"/>
      <c r="M7" s="232"/>
      <c r="N7" s="233"/>
    </row>
    <row r="8" spans="1:14" ht="21" customHeight="1">
      <c r="A8" s="231" t="s">
        <v>145</v>
      </c>
      <c r="B8" s="232"/>
      <c r="C8" s="232"/>
      <c r="D8" s="232"/>
      <c r="E8" s="232"/>
      <c r="F8" s="232"/>
      <c r="G8" s="232"/>
      <c r="H8" s="232"/>
      <c r="I8" s="232"/>
      <c r="J8" s="232"/>
      <c r="K8" s="232"/>
      <c r="L8" s="232"/>
      <c r="M8" s="232"/>
      <c r="N8" s="233"/>
    </row>
    <row r="9" spans="1:14" ht="18.75" customHeight="1" thickBot="1">
      <c r="A9" s="231" t="s">
        <v>146</v>
      </c>
      <c r="B9" s="232"/>
      <c r="C9" s="232"/>
      <c r="D9" s="232"/>
      <c r="E9" s="232"/>
      <c r="F9" s="232"/>
      <c r="G9" s="232"/>
      <c r="H9" s="232"/>
      <c r="I9" s="232"/>
      <c r="J9" s="232"/>
      <c r="K9" s="232"/>
      <c r="L9" s="232"/>
      <c r="M9" s="232"/>
      <c r="N9" s="233"/>
    </row>
    <row r="10" spans="1:14" ht="19.5" customHeight="1" thickBot="1">
      <c r="A10" s="231" t="s">
        <v>258</v>
      </c>
      <c r="B10" s="232"/>
      <c r="C10" s="232"/>
      <c r="D10" s="232"/>
      <c r="E10" s="232"/>
      <c r="F10" s="232"/>
      <c r="G10" s="232"/>
      <c r="H10" s="232"/>
      <c r="I10" s="232"/>
      <c r="J10" s="232"/>
      <c r="K10" s="232"/>
      <c r="L10" s="246">
        <v>40115</v>
      </c>
      <c r="M10" s="247"/>
      <c r="N10" s="171"/>
    </row>
    <row r="11" spans="1:14" ht="10.5" customHeight="1" thickBot="1">
      <c r="A11" s="234"/>
      <c r="B11" s="235"/>
      <c r="C11" s="235"/>
      <c r="D11" s="235"/>
      <c r="E11" s="235"/>
      <c r="F11" s="235"/>
      <c r="G11" s="235"/>
      <c r="H11" s="235"/>
      <c r="I11" s="235"/>
      <c r="J11" s="235"/>
      <c r="K11" s="235"/>
      <c r="L11" s="235"/>
      <c r="M11" s="235"/>
      <c r="N11" s="236"/>
    </row>
    <row r="12" spans="1:14" ht="64.5" customHeight="1" thickBot="1">
      <c r="A12" s="70" t="s">
        <v>421</v>
      </c>
      <c r="B12" s="70" t="s">
        <v>405</v>
      </c>
      <c r="C12" s="70" t="s">
        <v>259</v>
      </c>
      <c r="D12" s="70" t="s">
        <v>431</v>
      </c>
      <c r="E12" s="70" t="s">
        <v>432</v>
      </c>
      <c r="F12" s="70" t="s">
        <v>433</v>
      </c>
      <c r="G12" s="76" t="s">
        <v>406</v>
      </c>
      <c r="H12" s="70" t="s">
        <v>414</v>
      </c>
      <c r="I12" s="70" t="s">
        <v>451</v>
      </c>
      <c r="J12" s="70" t="s">
        <v>450</v>
      </c>
      <c r="K12" s="70" t="s">
        <v>407</v>
      </c>
      <c r="L12" s="94" t="s">
        <v>408</v>
      </c>
      <c r="M12" s="54" t="s">
        <v>417</v>
      </c>
      <c r="N12" s="54" t="s">
        <v>437</v>
      </c>
    </row>
    <row r="13" spans="1:14" s="53" customFormat="1" ht="54.75" customHeight="1">
      <c r="A13" s="219">
        <v>1</v>
      </c>
      <c r="B13" s="219">
        <v>1903007</v>
      </c>
      <c r="C13" s="196" t="s">
        <v>33</v>
      </c>
      <c r="D13" s="196" t="s">
        <v>38</v>
      </c>
      <c r="E13" s="196" t="s">
        <v>39</v>
      </c>
      <c r="F13" s="40" t="s">
        <v>226</v>
      </c>
      <c r="G13" s="196" t="s">
        <v>16</v>
      </c>
      <c r="H13" s="40" t="s">
        <v>40</v>
      </c>
      <c r="I13" s="40" t="s">
        <v>17</v>
      </c>
      <c r="J13" s="40">
        <v>1</v>
      </c>
      <c r="K13" s="78">
        <v>39966</v>
      </c>
      <c r="L13" s="89">
        <v>40178</v>
      </c>
      <c r="M13" s="96">
        <f aca="true" t="shared" si="0" ref="M13:M37">(+L13-K13)/7</f>
        <v>30.285714285714285</v>
      </c>
      <c r="N13" s="75" t="s">
        <v>15</v>
      </c>
    </row>
    <row r="14" spans="1:14" s="53" customFormat="1" ht="63" customHeight="1">
      <c r="A14" s="220"/>
      <c r="B14" s="220"/>
      <c r="C14" s="222"/>
      <c r="D14" s="222"/>
      <c r="E14" s="222"/>
      <c r="F14" s="73" t="s">
        <v>269</v>
      </c>
      <c r="G14" s="222"/>
      <c r="H14" s="73" t="s">
        <v>270</v>
      </c>
      <c r="I14" s="73" t="s">
        <v>271</v>
      </c>
      <c r="J14" s="73">
        <v>5</v>
      </c>
      <c r="K14" s="79">
        <v>40210</v>
      </c>
      <c r="L14" s="90">
        <v>40543</v>
      </c>
      <c r="M14" s="95">
        <f t="shared" si="0"/>
        <v>47.57142857142857</v>
      </c>
      <c r="N14" s="97" t="s">
        <v>15</v>
      </c>
    </row>
    <row r="15" spans="1:14" s="53" customFormat="1" ht="66" customHeight="1">
      <c r="A15" s="220"/>
      <c r="B15" s="220"/>
      <c r="C15" s="222"/>
      <c r="D15" s="222"/>
      <c r="E15" s="222"/>
      <c r="F15" s="73" t="s">
        <v>272</v>
      </c>
      <c r="G15" s="222"/>
      <c r="H15" s="73" t="s">
        <v>274</v>
      </c>
      <c r="I15" s="73" t="s">
        <v>338</v>
      </c>
      <c r="J15" s="73">
        <v>1</v>
      </c>
      <c r="K15" s="79">
        <v>40210</v>
      </c>
      <c r="L15" s="90">
        <v>40543</v>
      </c>
      <c r="M15" s="95">
        <f t="shared" si="0"/>
        <v>47.57142857142857</v>
      </c>
      <c r="N15" s="97" t="s">
        <v>15</v>
      </c>
    </row>
    <row r="16" spans="1:14" s="53" customFormat="1" ht="72" customHeight="1">
      <c r="A16" s="220"/>
      <c r="B16" s="220"/>
      <c r="C16" s="222"/>
      <c r="D16" s="222"/>
      <c r="E16" s="222"/>
      <c r="F16" s="74" t="s">
        <v>275</v>
      </c>
      <c r="G16" s="248"/>
      <c r="H16" s="77" t="s">
        <v>276</v>
      </c>
      <c r="I16" s="74" t="s">
        <v>273</v>
      </c>
      <c r="J16" s="74">
        <v>10</v>
      </c>
      <c r="K16" s="80">
        <v>39995</v>
      </c>
      <c r="L16" s="91">
        <v>40178</v>
      </c>
      <c r="M16" s="95">
        <f t="shared" si="0"/>
        <v>26.142857142857142</v>
      </c>
      <c r="N16" s="97" t="s">
        <v>15</v>
      </c>
    </row>
    <row r="17" spans="1:14" s="53" customFormat="1" ht="93" customHeight="1" thickBot="1">
      <c r="A17" s="221"/>
      <c r="B17" s="221"/>
      <c r="C17" s="197"/>
      <c r="D17" s="197"/>
      <c r="E17" s="197"/>
      <c r="F17" s="42" t="s">
        <v>229</v>
      </c>
      <c r="G17" s="42" t="s">
        <v>227</v>
      </c>
      <c r="H17" s="42" t="s">
        <v>228</v>
      </c>
      <c r="I17" s="42" t="s">
        <v>230</v>
      </c>
      <c r="J17" s="42">
        <v>10</v>
      </c>
      <c r="K17" s="45">
        <v>40087</v>
      </c>
      <c r="L17" s="92">
        <v>40436</v>
      </c>
      <c r="M17" s="87">
        <f t="shared" si="0"/>
        <v>49.857142857142854</v>
      </c>
      <c r="N17" s="42" t="s">
        <v>15</v>
      </c>
    </row>
    <row r="18" spans="1:14" s="53" customFormat="1" ht="135.75" customHeight="1" thickBot="1">
      <c r="A18" s="72">
        <v>2</v>
      </c>
      <c r="B18" s="72">
        <v>1101001</v>
      </c>
      <c r="C18" s="39" t="s">
        <v>454</v>
      </c>
      <c r="D18" s="39" t="s">
        <v>455</v>
      </c>
      <c r="E18" s="39" t="s">
        <v>456</v>
      </c>
      <c r="F18" s="39" t="s">
        <v>231</v>
      </c>
      <c r="G18" s="39" t="s">
        <v>261</v>
      </c>
      <c r="H18" s="39" t="s">
        <v>211</v>
      </c>
      <c r="I18" s="39" t="s">
        <v>232</v>
      </c>
      <c r="J18" s="39">
        <v>1</v>
      </c>
      <c r="K18" s="81">
        <v>40038</v>
      </c>
      <c r="L18" s="81">
        <v>40359</v>
      </c>
      <c r="M18" s="88">
        <f t="shared" si="0"/>
        <v>45.857142857142854</v>
      </c>
      <c r="N18" s="39" t="s">
        <v>119</v>
      </c>
    </row>
    <row r="19" spans="1:14" s="53" customFormat="1" ht="60.75" customHeight="1">
      <c r="A19" s="219">
        <v>3</v>
      </c>
      <c r="B19" s="219">
        <v>1201100</v>
      </c>
      <c r="C19" s="196" t="s">
        <v>120</v>
      </c>
      <c r="D19" s="196" t="s">
        <v>136</v>
      </c>
      <c r="E19" s="196" t="s">
        <v>457</v>
      </c>
      <c r="F19" s="185" t="s">
        <v>354</v>
      </c>
      <c r="G19" s="223" t="s">
        <v>137</v>
      </c>
      <c r="H19" s="40" t="s">
        <v>277</v>
      </c>
      <c r="I19" s="40" t="s">
        <v>278</v>
      </c>
      <c r="J19" s="40">
        <v>1</v>
      </c>
      <c r="K19" s="78">
        <v>40132</v>
      </c>
      <c r="L19" s="78">
        <v>40466</v>
      </c>
      <c r="M19" s="86">
        <f t="shared" si="0"/>
        <v>47.714285714285715</v>
      </c>
      <c r="N19" s="40" t="s">
        <v>175</v>
      </c>
    </row>
    <row r="20" spans="1:14" s="53" customFormat="1" ht="87" customHeight="1">
      <c r="A20" s="220"/>
      <c r="B20" s="220"/>
      <c r="C20" s="222"/>
      <c r="D20" s="222"/>
      <c r="E20" s="222"/>
      <c r="F20" s="250"/>
      <c r="G20" s="251"/>
      <c r="H20" s="97" t="s">
        <v>234</v>
      </c>
      <c r="I20" s="97" t="s">
        <v>235</v>
      </c>
      <c r="J20" s="97">
        <v>2</v>
      </c>
      <c r="K20" s="82">
        <v>40087</v>
      </c>
      <c r="L20" s="82">
        <v>40451</v>
      </c>
      <c r="M20" s="95">
        <f>(+L20-K20)/7</f>
        <v>52</v>
      </c>
      <c r="N20" s="97" t="s">
        <v>175</v>
      </c>
    </row>
    <row r="21" spans="1:14" s="53" customFormat="1" ht="110.25" customHeight="1" thickBot="1">
      <c r="A21" s="221"/>
      <c r="B21" s="221"/>
      <c r="C21" s="197"/>
      <c r="D21" s="197"/>
      <c r="E21" s="197"/>
      <c r="F21" s="42" t="s">
        <v>279</v>
      </c>
      <c r="G21" s="98" t="s">
        <v>339</v>
      </c>
      <c r="H21" s="42" t="s">
        <v>340</v>
      </c>
      <c r="I21" s="42" t="s">
        <v>10</v>
      </c>
      <c r="J21" s="42">
        <v>3</v>
      </c>
      <c r="K21" s="45">
        <v>40177</v>
      </c>
      <c r="L21" s="45">
        <v>40527</v>
      </c>
      <c r="M21" s="87">
        <f t="shared" si="0"/>
        <v>50</v>
      </c>
      <c r="N21" s="42" t="s">
        <v>176</v>
      </c>
    </row>
    <row r="22" spans="1:14" s="53" customFormat="1" ht="87.75" customHeight="1">
      <c r="A22" s="220">
        <v>4</v>
      </c>
      <c r="B22" s="220">
        <v>1202001</v>
      </c>
      <c r="C22" s="222" t="s">
        <v>138</v>
      </c>
      <c r="D22" s="222" t="s">
        <v>458</v>
      </c>
      <c r="E22" s="252" t="s">
        <v>459</v>
      </c>
      <c r="F22" s="201" t="s">
        <v>281</v>
      </c>
      <c r="G22" s="201" t="s">
        <v>282</v>
      </c>
      <c r="H22" s="40" t="s">
        <v>280</v>
      </c>
      <c r="I22" s="40" t="s">
        <v>13</v>
      </c>
      <c r="J22" s="40">
        <v>1</v>
      </c>
      <c r="K22" s="78">
        <v>40118</v>
      </c>
      <c r="L22" s="78">
        <v>40481</v>
      </c>
      <c r="M22" s="86">
        <f t="shared" si="0"/>
        <v>51.857142857142854</v>
      </c>
      <c r="N22" s="40" t="s">
        <v>237</v>
      </c>
    </row>
    <row r="23" spans="1:14" s="53" customFormat="1" ht="89.25" customHeight="1">
      <c r="A23" s="220"/>
      <c r="B23" s="220"/>
      <c r="C23" s="222"/>
      <c r="D23" s="222"/>
      <c r="E23" s="252"/>
      <c r="F23" s="202"/>
      <c r="G23" s="202"/>
      <c r="H23" s="97" t="s">
        <v>358</v>
      </c>
      <c r="I23" s="97" t="s">
        <v>13</v>
      </c>
      <c r="J23" s="97">
        <v>1</v>
      </c>
      <c r="K23" s="82">
        <v>40118</v>
      </c>
      <c r="L23" s="82">
        <v>40481</v>
      </c>
      <c r="M23" s="95">
        <f t="shared" si="0"/>
        <v>51.857142857142854</v>
      </c>
      <c r="N23" s="97" t="s">
        <v>237</v>
      </c>
    </row>
    <row r="24" spans="1:14" s="53" customFormat="1" ht="87" customHeight="1" thickBot="1">
      <c r="A24" s="221"/>
      <c r="B24" s="221"/>
      <c r="C24" s="197"/>
      <c r="D24" s="197"/>
      <c r="E24" s="224"/>
      <c r="F24" s="42" t="s">
        <v>139</v>
      </c>
      <c r="G24" s="42" t="s">
        <v>140</v>
      </c>
      <c r="H24" s="42" t="s">
        <v>262</v>
      </c>
      <c r="I24" s="42" t="s">
        <v>18</v>
      </c>
      <c r="J24" s="42">
        <v>1</v>
      </c>
      <c r="K24" s="45">
        <v>40057</v>
      </c>
      <c r="L24" s="45">
        <v>40359</v>
      </c>
      <c r="M24" s="87">
        <f t="shared" si="0"/>
        <v>43.142857142857146</v>
      </c>
      <c r="N24" s="42" t="s">
        <v>238</v>
      </c>
    </row>
    <row r="25" spans="1:14" s="69" customFormat="1" ht="110.25" customHeight="1" thickBot="1">
      <c r="A25" s="100">
        <v>5</v>
      </c>
      <c r="B25" s="100">
        <v>1401100</v>
      </c>
      <c r="C25" s="101" t="s">
        <v>462</v>
      </c>
      <c r="D25" s="101" t="s">
        <v>141</v>
      </c>
      <c r="E25" s="101" t="s">
        <v>147</v>
      </c>
      <c r="F25" s="101" t="s">
        <v>319</v>
      </c>
      <c r="G25" s="101" t="s">
        <v>341</v>
      </c>
      <c r="H25" s="101" t="s">
        <v>320</v>
      </c>
      <c r="I25" s="101" t="s">
        <v>230</v>
      </c>
      <c r="J25" s="101" t="s">
        <v>177</v>
      </c>
      <c r="K25" s="102">
        <v>40193</v>
      </c>
      <c r="L25" s="102">
        <v>40527</v>
      </c>
      <c r="M25" s="103">
        <f t="shared" si="0"/>
        <v>47.714285714285715</v>
      </c>
      <c r="N25" s="101" t="s">
        <v>186</v>
      </c>
    </row>
    <row r="26" spans="1:14" s="53" customFormat="1" ht="98.25" customHeight="1">
      <c r="A26" s="225">
        <v>6</v>
      </c>
      <c r="B26" s="219">
        <v>1603003</v>
      </c>
      <c r="C26" s="196" t="s">
        <v>463</v>
      </c>
      <c r="D26" s="196" t="s">
        <v>0</v>
      </c>
      <c r="E26" s="196" t="s">
        <v>1</v>
      </c>
      <c r="F26" s="196" t="s">
        <v>212</v>
      </c>
      <c r="G26" s="196" t="s">
        <v>214</v>
      </c>
      <c r="H26" s="40" t="s">
        <v>215</v>
      </c>
      <c r="I26" s="40" t="s">
        <v>19</v>
      </c>
      <c r="J26" s="40">
        <v>2</v>
      </c>
      <c r="K26" s="78">
        <v>40026</v>
      </c>
      <c r="L26" s="78">
        <v>40178</v>
      </c>
      <c r="M26" s="86">
        <f t="shared" si="0"/>
        <v>21.714285714285715</v>
      </c>
      <c r="N26" s="40" t="s">
        <v>14</v>
      </c>
    </row>
    <row r="27" spans="1:14" s="53" customFormat="1" ht="59.25" customHeight="1">
      <c r="A27" s="249"/>
      <c r="B27" s="220"/>
      <c r="C27" s="222"/>
      <c r="D27" s="222"/>
      <c r="E27" s="222"/>
      <c r="F27" s="222"/>
      <c r="G27" s="222"/>
      <c r="H27" s="97" t="s">
        <v>217</v>
      </c>
      <c r="I27" s="97" t="s">
        <v>21</v>
      </c>
      <c r="J27" s="97">
        <v>1</v>
      </c>
      <c r="K27" s="99">
        <v>40026</v>
      </c>
      <c r="L27" s="82">
        <v>40178</v>
      </c>
      <c r="M27" s="95">
        <f t="shared" si="0"/>
        <v>21.714285714285715</v>
      </c>
      <c r="N27" s="97" t="s">
        <v>14</v>
      </c>
    </row>
    <row r="28" spans="1:14" s="53" customFormat="1" ht="80.25" customHeight="1">
      <c r="A28" s="249"/>
      <c r="B28" s="220"/>
      <c r="C28" s="222"/>
      <c r="D28" s="222"/>
      <c r="E28" s="222"/>
      <c r="F28" s="222"/>
      <c r="G28" s="222"/>
      <c r="H28" s="97" t="s">
        <v>216</v>
      </c>
      <c r="I28" s="97" t="s">
        <v>19</v>
      </c>
      <c r="J28" s="97">
        <v>1</v>
      </c>
      <c r="K28" s="99">
        <v>40026</v>
      </c>
      <c r="L28" s="82">
        <v>40178</v>
      </c>
      <c r="M28" s="95">
        <f t="shared" si="0"/>
        <v>21.714285714285715</v>
      </c>
      <c r="N28" s="97" t="s">
        <v>14</v>
      </c>
    </row>
    <row r="29" spans="1:14" s="53" customFormat="1" ht="45.75" customHeight="1">
      <c r="A29" s="249"/>
      <c r="B29" s="220"/>
      <c r="C29" s="222"/>
      <c r="D29" s="222"/>
      <c r="E29" s="222"/>
      <c r="F29" s="222"/>
      <c r="G29" s="222"/>
      <c r="H29" s="97" t="s">
        <v>218</v>
      </c>
      <c r="I29" s="97" t="s">
        <v>22</v>
      </c>
      <c r="J29" s="97">
        <v>2</v>
      </c>
      <c r="K29" s="99">
        <v>40026</v>
      </c>
      <c r="L29" s="82">
        <v>40178</v>
      </c>
      <c r="M29" s="95">
        <f t="shared" si="0"/>
        <v>21.714285714285715</v>
      </c>
      <c r="N29" s="97" t="s">
        <v>14</v>
      </c>
    </row>
    <row r="30" spans="1:14" s="53" customFormat="1" ht="45.75" customHeight="1">
      <c r="A30" s="249"/>
      <c r="B30" s="220"/>
      <c r="C30" s="222"/>
      <c r="D30" s="222"/>
      <c r="E30" s="222"/>
      <c r="F30" s="222"/>
      <c r="G30" s="222"/>
      <c r="H30" s="97" t="s">
        <v>219</v>
      </c>
      <c r="I30" s="97" t="s">
        <v>220</v>
      </c>
      <c r="J30" s="97">
        <v>1</v>
      </c>
      <c r="K30" s="99">
        <v>40026</v>
      </c>
      <c r="L30" s="82">
        <v>40237</v>
      </c>
      <c r="M30" s="95">
        <f t="shared" si="0"/>
        <v>30.142857142857142</v>
      </c>
      <c r="N30" s="97" t="s">
        <v>14</v>
      </c>
    </row>
    <row r="31" spans="1:14" s="53" customFormat="1" ht="65.25" customHeight="1" thickBot="1">
      <c r="A31" s="226"/>
      <c r="B31" s="221"/>
      <c r="C31" s="197"/>
      <c r="D31" s="197"/>
      <c r="E31" s="197"/>
      <c r="F31" s="197"/>
      <c r="G31" s="197"/>
      <c r="H31" s="42" t="s">
        <v>221</v>
      </c>
      <c r="I31" s="42" t="s">
        <v>19</v>
      </c>
      <c r="J31" s="42">
        <v>2</v>
      </c>
      <c r="K31" s="104">
        <v>40026</v>
      </c>
      <c r="L31" s="45">
        <v>40178</v>
      </c>
      <c r="M31" s="87">
        <f t="shared" si="0"/>
        <v>21.714285714285715</v>
      </c>
      <c r="N31" s="42" t="s">
        <v>14</v>
      </c>
    </row>
    <row r="32" spans="1:14" s="53" customFormat="1" ht="56.25" customHeight="1">
      <c r="A32" s="219">
        <v>7</v>
      </c>
      <c r="B32" s="219">
        <v>1602003</v>
      </c>
      <c r="C32" s="196" t="s">
        <v>2</v>
      </c>
      <c r="D32" s="196" t="s">
        <v>3</v>
      </c>
      <c r="E32" s="196" t="s">
        <v>148</v>
      </c>
      <c r="F32" s="196" t="s">
        <v>23</v>
      </c>
      <c r="G32" s="196" t="s">
        <v>223</v>
      </c>
      <c r="H32" s="40" t="s">
        <v>263</v>
      </c>
      <c r="I32" s="40" t="s">
        <v>25</v>
      </c>
      <c r="J32" s="40">
        <v>1</v>
      </c>
      <c r="K32" s="78">
        <v>40026</v>
      </c>
      <c r="L32" s="78">
        <v>40178</v>
      </c>
      <c r="M32" s="86">
        <f t="shared" si="0"/>
        <v>21.714285714285715</v>
      </c>
      <c r="N32" s="40" t="s">
        <v>14</v>
      </c>
    </row>
    <row r="33" spans="1:14" s="53" customFormat="1" ht="66.75" customHeight="1">
      <c r="A33" s="220"/>
      <c r="B33" s="220"/>
      <c r="C33" s="222"/>
      <c r="D33" s="222"/>
      <c r="E33" s="222"/>
      <c r="F33" s="222"/>
      <c r="G33" s="222"/>
      <c r="H33" s="97" t="s">
        <v>24</v>
      </c>
      <c r="I33" s="97" t="s">
        <v>26</v>
      </c>
      <c r="J33" s="97">
        <v>4</v>
      </c>
      <c r="K33" s="82">
        <v>40040</v>
      </c>
      <c r="L33" s="82">
        <v>40178</v>
      </c>
      <c r="M33" s="95">
        <f t="shared" si="0"/>
        <v>19.714285714285715</v>
      </c>
      <c r="N33" s="97" t="s">
        <v>14</v>
      </c>
    </row>
    <row r="34" spans="1:14" s="53" customFormat="1" ht="81" customHeight="1" thickBot="1">
      <c r="A34" s="221"/>
      <c r="B34" s="221"/>
      <c r="C34" s="197"/>
      <c r="D34" s="197"/>
      <c r="E34" s="197"/>
      <c r="F34" s="197"/>
      <c r="G34" s="197"/>
      <c r="H34" s="42" t="s">
        <v>222</v>
      </c>
      <c r="I34" s="42" t="s">
        <v>22</v>
      </c>
      <c r="J34" s="42">
        <v>1</v>
      </c>
      <c r="K34" s="45">
        <v>40101</v>
      </c>
      <c r="L34" s="45">
        <v>40359</v>
      </c>
      <c r="M34" s="87">
        <f t="shared" si="0"/>
        <v>36.857142857142854</v>
      </c>
      <c r="N34" s="42" t="s">
        <v>14</v>
      </c>
    </row>
    <row r="35" spans="1:14" s="53" customFormat="1" ht="87.75" customHeight="1">
      <c r="A35" s="219">
        <v>8</v>
      </c>
      <c r="B35" s="219">
        <v>1405004</v>
      </c>
      <c r="C35" s="196" t="s">
        <v>4</v>
      </c>
      <c r="D35" s="196" t="s">
        <v>5</v>
      </c>
      <c r="E35" s="196" t="s">
        <v>6</v>
      </c>
      <c r="F35" s="196" t="s">
        <v>224</v>
      </c>
      <c r="G35" s="196" t="s">
        <v>20</v>
      </c>
      <c r="H35" s="40" t="s">
        <v>215</v>
      </c>
      <c r="I35" s="40" t="s">
        <v>19</v>
      </c>
      <c r="J35" s="40">
        <v>2</v>
      </c>
      <c r="K35" s="78">
        <v>39965</v>
      </c>
      <c r="L35" s="78">
        <v>40268</v>
      </c>
      <c r="M35" s="86">
        <f t="shared" si="0"/>
        <v>43.285714285714285</v>
      </c>
      <c r="N35" s="40" t="s">
        <v>14</v>
      </c>
    </row>
    <row r="36" spans="1:14" s="53" customFormat="1" ht="56.25" customHeight="1">
      <c r="A36" s="220"/>
      <c r="B36" s="220"/>
      <c r="C36" s="222"/>
      <c r="D36" s="222"/>
      <c r="E36" s="222"/>
      <c r="F36" s="222"/>
      <c r="G36" s="222"/>
      <c r="H36" s="97" t="s">
        <v>225</v>
      </c>
      <c r="I36" s="97" t="s">
        <v>21</v>
      </c>
      <c r="J36" s="97">
        <v>1</v>
      </c>
      <c r="K36" s="82">
        <v>39965</v>
      </c>
      <c r="L36" s="82">
        <v>40178</v>
      </c>
      <c r="M36" s="95">
        <f t="shared" si="0"/>
        <v>30.428571428571427</v>
      </c>
      <c r="N36" s="97" t="s">
        <v>14</v>
      </c>
    </row>
    <row r="37" spans="1:14" s="53" customFormat="1" ht="84.75" customHeight="1" thickBot="1">
      <c r="A37" s="221"/>
      <c r="B37" s="221"/>
      <c r="C37" s="197"/>
      <c r="D37" s="197"/>
      <c r="E37" s="197"/>
      <c r="F37" s="197"/>
      <c r="G37" s="197"/>
      <c r="H37" s="42" t="s">
        <v>264</v>
      </c>
      <c r="I37" s="42" t="s">
        <v>19</v>
      </c>
      <c r="J37" s="42">
        <v>1</v>
      </c>
      <c r="K37" s="45">
        <v>39965</v>
      </c>
      <c r="L37" s="45">
        <v>40178</v>
      </c>
      <c r="M37" s="87">
        <f t="shared" si="0"/>
        <v>30.428571428571427</v>
      </c>
      <c r="N37" s="42" t="s">
        <v>14</v>
      </c>
    </row>
    <row r="38" spans="1:14" s="53" customFormat="1" ht="51.75" customHeight="1">
      <c r="A38" s="219">
        <v>9</v>
      </c>
      <c r="B38" s="219">
        <v>1405004</v>
      </c>
      <c r="C38" s="196" t="s">
        <v>7</v>
      </c>
      <c r="D38" s="196" t="s">
        <v>8</v>
      </c>
      <c r="E38" s="196" t="s">
        <v>9</v>
      </c>
      <c r="F38" s="196" t="s">
        <v>173</v>
      </c>
      <c r="G38" s="196" t="s">
        <v>28</v>
      </c>
      <c r="H38" s="40" t="s">
        <v>174</v>
      </c>
      <c r="I38" s="40" t="s">
        <v>29</v>
      </c>
      <c r="J38" s="40">
        <v>1</v>
      </c>
      <c r="K38" s="78">
        <v>40026</v>
      </c>
      <c r="L38" s="78">
        <v>40344</v>
      </c>
      <c r="M38" s="86">
        <f aca="true" t="shared" si="1" ref="M38:M50">(+L38-K38)/7</f>
        <v>45.42857142857143</v>
      </c>
      <c r="N38" s="40" t="s">
        <v>149</v>
      </c>
    </row>
    <row r="39" spans="1:14" s="53" customFormat="1" ht="54" customHeight="1">
      <c r="A39" s="220"/>
      <c r="B39" s="220"/>
      <c r="C39" s="222"/>
      <c r="D39" s="222"/>
      <c r="E39" s="222"/>
      <c r="F39" s="253"/>
      <c r="G39" s="222"/>
      <c r="H39" s="97" t="s">
        <v>189</v>
      </c>
      <c r="I39" s="97" t="s">
        <v>13</v>
      </c>
      <c r="J39" s="97">
        <v>1</v>
      </c>
      <c r="K39" s="82">
        <v>39904</v>
      </c>
      <c r="L39" s="82">
        <v>40162</v>
      </c>
      <c r="M39" s="95">
        <f t="shared" si="1"/>
        <v>36.857142857142854</v>
      </c>
      <c r="N39" s="97" t="s">
        <v>149</v>
      </c>
    </row>
    <row r="40" spans="1:14" s="53" customFormat="1" ht="83.25" customHeight="1">
      <c r="A40" s="220"/>
      <c r="B40" s="220"/>
      <c r="C40" s="222"/>
      <c r="D40" s="222"/>
      <c r="E40" s="222"/>
      <c r="F40" s="254"/>
      <c r="G40" s="222"/>
      <c r="H40" s="97" t="s">
        <v>174</v>
      </c>
      <c r="I40" s="97" t="s">
        <v>21</v>
      </c>
      <c r="J40" s="97">
        <v>2</v>
      </c>
      <c r="K40" s="82">
        <v>40087</v>
      </c>
      <c r="L40" s="82">
        <v>40359</v>
      </c>
      <c r="M40" s="95">
        <f t="shared" si="1"/>
        <v>38.857142857142854</v>
      </c>
      <c r="N40" s="97" t="s">
        <v>149</v>
      </c>
    </row>
    <row r="41" spans="1:14" s="53" customFormat="1" ht="67.5" customHeight="1">
      <c r="A41" s="220"/>
      <c r="B41" s="220"/>
      <c r="C41" s="222"/>
      <c r="D41" s="222"/>
      <c r="E41" s="222"/>
      <c r="F41" s="222" t="s">
        <v>240</v>
      </c>
      <c r="G41" s="222"/>
      <c r="H41" s="97" t="s">
        <v>190</v>
      </c>
      <c r="I41" s="97" t="s">
        <v>26</v>
      </c>
      <c r="J41" s="97">
        <v>2</v>
      </c>
      <c r="K41" s="82">
        <v>40087</v>
      </c>
      <c r="L41" s="82">
        <v>40359</v>
      </c>
      <c r="M41" s="95">
        <f t="shared" si="1"/>
        <v>38.857142857142854</v>
      </c>
      <c r="N41" s="97" t="s">
        <v>149</v>
      </c>
    </row>
    <row r="42" spans="1:14" s="53" customFormat="1" ht="100.5" customHeight="1" thickBot="1">
      <c r="A42" s="221"/>
      <c r="B42" s="221"/>
      <c r="C42" s="197"/>
      <c r="D42" s="197"/>
      <c r="E42" s="197"/>
      <c r="F42" s="197"/>
      <c r="G42" s="197"/>
      <c r="H42" s="50" t="s">
        <v>265</v>
      </c>
      <c r="I42" s="50" t="s">
        <v>191</v>
      </c>
      <c r="J42" s="50">
        <v>1</v>
      </c>
      <c r="K42" s="104">
        <v>40087</v>
      </c>
      <c r="L42" s="104">
        <v>40359</v>
      </c>
      <c r="M42" s="87">
        <f t="shared" si="1"/>
        <v>38.857142857142854</v>
      </c>
      <c r="N42" s="42" t="s">
        <v>149</v>
      </c>
    </row>
    <row r="43" spans="1:14" s="53" customFormat="1" ht="155.25" customHeight="1" thickBot="1">
      <c r="A43" s="72">
        <v>10</v>
      </c>
      <c r="B43" s="72">
        <v>1802001</v>
      </c>
      <c r="C43" s="39" t="s">
        <v>260</v>
      </c>
      <c r="D43" s="39" t="s">
        <v>365</v>
      </c>
      <c r="E43" s="39" t="s">
        <v>366</v>
      </c>
      <c r="F43" s="39" t="s">
        <v>359</v>
      </c>
      <c r="G43" s="39" t="s">
        <v>233</v>
      </c>
      <c r="H43" s="101" t="s">
        <v>283</v>
      </c>
      <c r="I43" s="39" t="s">
        <v>284</v>
      </c>
      <c r="J43" s="39">
        <v>1</v>
      </c>
      <c r="K43" s="81">
        <v>40130</v>
      </c>
      <c r="L43" s="81">
        <v>40267</v>
      </c>
      <c r="M43" s="88">
        <f t="shared" si="1"/>
        <v>19.571428571428573</v>
      </c>
      <c r="N43" s="39" t="s">
        <v>119</v>
      </c>
    </row>
    <row r="44" spans="1:14" s="53" customFormat="1" ht="96" customHeight="1">
      <c r="A44" s="219">
        <v>11</v>
      </c>
      <c r="B44" s="219">
        <v>1802002</v>
      </c>
      <c r="C44" s="196" t="s">
        <v>367</v>
      </c>
      <c r="D44" s="196" t="s">
        <v>368</v>
      </c>
      <c r="E44" s="196" t="s">
        <v>369</v>
      </c>
      <c r="F44" s="185" t="s">
        <v>343</v>
      </c>
      <c r="G44" s="196" t="s">
        <v>32</v>
      </c>
      <c r="H44" s="196" t="s">
        <v>321</v>
      </c>
      <c r="I44" s="196" t="s">
        <v>150</v>
      </c>
      <c r="J44" s="196">
        <v>1</v>
      </c>
      <c r="K44" s="257">
        <v>40118</v>
      </c>
      <c r="L44" s="257">
        <v>40238</v>
      </c>
      <c r="M44" s="259">
        <f>(+L44-K44)/7</f>
        <v>17.142857142857142</v>
      </c>
      <c r="N44" s="196" t="s">
        <v>342</v>
      </c>
    </row>
    <row r="45" spans="1:14" s="53" customFormat="1" ht="27" customHeight="1" hidden="1">
      <c r="A45" s="220"/>
      <c r="B45" s="220"/>
      <c r="C45" s="222"/>
      <c r="D45" s="222"/>
      <c r="E45" s="222"/>
      <c r="F45" s="255"/>
      <c r="G45" s="222"/>
      <c r="H45" s="248"/>
      <c r="I45" s="248"/>
      <c r="J45" s="248"/>
      <c r="K45" s="258"/>
      <c r="L45" s="258"/>
      <c r="M45" s="260"/>
      <c r="N45" s="248"/>
    </row>
    <row r="46" spans="1:14" s="53" customFormat="1" ht="55.5" customHeight="1" thickBot="1">
      <c r="A46" s="221"/>
      <c r="B46" s="221"/>
      <c r="C46" s="197"/>
      <c r="D46" s="197"/>
      <c r="E46" s="197"/>
      <c r="F46" s="256"/>
      <c r="G46" s="197"/>
      <c r="H46" s="50" t="s">
        <v>460</v>
      </c>
      <c r="I46" s="50" t="s">
        <v>17</v>
      </c>
      <c r="J46" s="50">
        <v>13</v>
      </c>
      <c r="K46" s="104">
        <v>40118</v>
      </c>
      <c r="L46" s="104">
        <v>40238</v>
      </c>
      <c r="M46" s="93">
        <f t="shared" si="1"/>
        <v>17.142857142857142</v>
      </c>
      <c r="N46" s="50" t="s">
        <v>461</v>
      </c>
    </row>
    <row r="47" spans="1:14" s="53" customFormat="1" ht="93" customHeight="1">
      <c r="A47" s="219">
        <v>12</v>
      </c>
      <c r="B47" s="219">
        <v>1802002</v>
      </c>
      <c r="C47" s="196" t="s">
        <v>370</v>
      </c>
      <c r="D47" s="196" t="s">
        <v>371</v>
      </c>
      <c r="E47" s="196" t="s">
        <v>372</v>
      </c>
      <c r="F47" s="196" t="s">
        <v>241</v>
      </c>
      <c r="G47" s="196" t="s">
        <v>239</v>
      </c>
      <c r="H47" s="40" t="s">
        <v>266</v>
      </c>
      <c r="I47" s="106" t="s">
        <v>247</v>
      </c>
      <c r="J47" s="106">
        <v>3</v>
      </c>
      <c r="K47" s="108">
        <v>40210</v>
      </c>
      <c r="L47" s="108">
        <v>40543</v>
      </c>
      <c r="M47" s="110">
        <f t="shared" si="1"/>
        <v>47.57142857142857</v>
      </c>
      <c r="N47" s="40" t="s">
        <v>27</v>
      </c>
    </row>
    <row r="48" spans="1:14" s="53" customFormat="1" ht="67.5" customHeight="1">
      <c r="A48" s="220"/>
      <c r="B48" s="220"/>
      <c r="C48" s="222"/>
      <c r="D48" s="222"/>
      <c r="E48" s="222"/>
      <c r="F48" s="222"/>
      <c r="G48" s="222"/>
      <c r="H48" s="97" t="s">
        <v>267</v>
      </c>
      <c r="I48" s="73" t="s">
        <v>242</v>
      </c>
      <c r="J48" s="73">
        <v>3</v>
      </c>
      <c r="K48" s="79">
        <v>40210</v>
      </c>
      <c r="L48" s="79">
        <v>40543</v>
      </c>
      <c r="M48" s="111">
        <f t="shared" si="1"/>
        <v>47.57142857142857</v>
      </c>
      <c r="N48" s="97" t="s">
        <v>243</v>
      </c>
    </row>
    <row r="49" spans="1:14" s="53" customFormat="1" ht="57.75" customHeight="1" thickBot="1">
      <c r="A49" s="221"/>
      <c r="B49" s="221"/>
      <c r="C49" s="197"/>
      <c r="D49" s="197"/>
      <c r="E49" s="197"/>
      <c r="F49" s="197"/>
      <c r="G49" s="197"/>
      <c r="H49" s="50" t="s">
        <v>244</v>
      </c>
      <c r="I49" s="107" t="s">
        <v>245</v>
      </c>
      <c r="J49" s="107">
        <v>3</v>
      </c>
      <c r="K49" s="109">
        <v>40210</v>
      </c>
      <c r="L49" s="109">
        <v>40543</v>
      </c>
      <c r="M49" s="112">
        <f t="shared" si="1"/>
        <v>47.57142857142857</v>
      </c>
      <c r="N49" s="50" t="s">
        <v>246</v>
      </c>
    </row>
    <row r="50" spans="1:14" s="53" customFormat="1" ht="90" customHeight="1" thickBot="1">
      <c r="A50" s="72">
        <v>13</v>
      </c>
      <c r="B50" s="72">
        <v>1802100</v>
      </c>
      <c r="C50" s="39" t="s">
        <v>373</v>
      </c>
      <c r="D50" s="39" t="s">
        <v>374</v>
      </c>
      <c r="E50" s="39" t="s">
        <v>375</v>
      </c>
      <c r="F50" s="39" t="s">
        <v>151</v>
      </c>
      <c r="G50" s="39" t="s">
        <v>152</v>
      </c>
      <c r="H50" s="39" t="s">
        <v>153</v>
      </c>
      <c r="I50" s="39" t="s">
        <v>154</v>
      </c>
      <c r="J50" s="39">
        <v>1</v>
      </c>
      <c r="K50" s="81">
        <v>40057</v>
      </c>
      <c r="L50" s="81">
        <v>40298</v>
      </c>
      <c r="M50" s="113">
        <f t="shared" si="1"/>
        <v>34.42857142857143</v>
      </c>
      <c r="N50" s="39" t="s">
        <v>27</v>
      </c>
    </row>
    <row r="51" spans="1:14" s="53" customFormat="1" ht="90.75" customHeight="1">
      <c r="A51" s="225">
        <v>14</v>
      </c>
      <c r="B51" s="219">
        <v>1802100</v>
      </c>
      <c r="C51" s="196" t="s">
        <v>376</v>
      </c>
      <c r="D51" s="196" t="s">
        <v>377</v>
      </c>
      <c r="E51" s="196" t="s">
        <v>378</v>
      </c>
      <c r="F51" s="40" t="s">
        <v>51</v>
      </c>
      <c r="G51" s="40" t="s">
        <v>30</v>
      </c>
      <c r="H51" s="40" t="s">
        <v>53</v>
      </c>
      <c r="I51" s="40" t="s">
        <v>54</v>
      </c>
      <c r="J51" s="114">
        <v>1</v>
      </c>
      <c r="K51" s="78">
        <v>40057</v>
      </c>
      <c r="L51" s="78">
        <v>40359</v>
      </c>
      <c r="M51" s="110">
        <f aca="true" t="shared" si="2" ref="M51:M56">(+L51-K51)/7</f>
        <v>43.142857142857146</v>
      </c>
      <c r="N51" s="40" t="s">
        <v>27</v>
      </c>
    </row>
    <row r="52" spans="1:14" s="53" customFormat="1" ht="65.25" customHeight="1" thickBot="1">
      <c r="A52" s="226"/>
      <c r="B52" s="221"/>
      <c r="C52" s="197"/>
      <c r="D52" s="197"/>
      <c r="E52" s="197"/>
      <c r="F52" s="50" t="s">
        <v>52</v>
      </c>
      <c r="G52" s="50" t="s">
        <v>55</v>
      </c>
      <c r="H52" s="50" t="s">
        <v>56</v>
      </c>
      <c r="I52" s="50" t="s">
        <v>57</v>
      </c>
      <c r="J52" s="71">
        <v>1</v>
      </c>
      <c r="K52" s="104">
        <v>40071</v>
      </c>
      <c r="L52" s="104">
        <v>40435</v>
      </c>
      <c r="M52" s="112">
        <f>(+L52-K52)/7</f>
        <v>52</v>
      </c>
      <c r="N52" s="50" t="s">
        <v>171</v>
      </c>
    </row>
    <row r="53" spans="1:14" s="53" customFormat="1" ht="93" customHeight="1">
      <c r="A53" s="219">
        <v>15</v>
      </c>
      <c r="B53" s="219">
        <v>1201003</v>
      </c>
      <c r="C53" s="196" t="s">
        <v>155</v>
      </c>
      <c r="D53" s="196" t="s">
        <v>379</v>
      </c>
      <c r="E53" s="196" t="s">
        <v>156</v>
      </c>
      <c r="F53" s="40" t="s">
        <v>248</v>
      </c>
      <c r="G53" s="196" t="s">
        <v>249</v>
      </c>
      <c r="H53" s="40" t="s">
        <v>158</v>
      </c>
      <c r="I53" s="40" t="s">
        <v>11</v>
      </c>
      <c r="J53" s="114">
        <v>6</v>
      </c>
      <c r="K53" s="78">
        <v>40071</v>
      </c>
      <c r="L53" s="78">
        <v>40178</v>
      </c>
      <c r="M53" s="110">
        <f t="shared" si="2"/>
        <v>15.285714285714286</v>
      </c>
      <c r="N53" s="196" t="s">
        <v>187</v>
      </c>
    </row>
    <row r="54" spans="1:14" s="53" customFormat="1" ht="81.75" customHeight="1" thickBot="1">
      <c r="A54" s="221"/>
      <c r="B54" s="221"/>
      <c r="C54" s="197"/>
      <c r="D54" s="197"/>
      <c r="E54" s="197"/>
      <c r="F54" s="42" t="s">
        <v>157</v>
      </c>
      <c r="G54" s="197"/>
      <c r="H54" s="42" t="s">
        <v>159</v>
      </c>
      <c r="I54" s="42" t="s">
        <v>12</v>
      </c>
      <c r="J54" s="116">
        <v>1</v>
      </c>
      <c r="K54" s="45">
        <v>40071</v>
      </c>
      <c r="L54" s="45">
        <v>40178</v>
      </c>
      <c r="M54" s="115">
        <f t="shared" si="2"/>
        <v>15.285714285714286</v>
      </c>
      <c r="N54" s="197"/>
    </row>
    <row r="55" spans="1:14" s="53" customFormat="1" ht="51.75" customHeight="1">
      <c r="A55" s="219">
        <v>16</v>
      </c>
      <c r="B55" s="219">
        <v>1501006</v>
      </c>
      <c r="C55" s="196" t="s">
        <v>160</v>
      </c>
      <c r="D55" s="196" t="s">
        <v>380</v>
      </c>
      <c r="E55" s="196" t="s">
        <v>381</v>
      </c>
      <c r="F55" s="196" t="s">
        <v>250</v>
      </c>
      <c r="G55" s="196" t="s">
        <v>268</v>
      </c>
      <c r="H55" s="40" t="s">
        <v>161</v>
      </c>
      <c r="I55" s="40" t="s">
        <v>10</v>
      </c>
      <c r="J55" s="114">
        <v>2</v>
      </c>
      <c r="K55" s="163">
        <v>40057</v>
      </c>
      <c r="L55" s="164">
        <v>40359</v>
      </c>
      <c r="M55" s="110">
        <f t="shared" si="2"/>
        <v>43.142857142857146</v>
      </c>
      <c r="N55" s="40" t="s">
        <v>163</v>
      </c>
    </row>
    <row r="56" spans="1:14" s="53" customFormat="1" ht="92.25" customHeight="1" thickBot="1">
      <c r="A56" s="221"/>
      <c r="B56" s="221"/>
      <c r="C56" s="197"/>
      <c r="D56" s="197"/>
      <c r="E56" s="197"/>
      <c r="F56" s="197"/>
      <c r="G56" s="197"/>
      <c r="H56" s="42" t="s">
        <v>162</v>
      </c>
      <c r="I56" s="42" t="s">
        <v>10</v>
      </c>
      <c r="J56" s="116">
        <v>1</v>
      </c>
      <c r="K56" s="117">
        <v>40057</v>
      </c>
      <c r="L56" s="117">
        <v>40420</v>
      </c>
      <c r="M56" s="112">
        <f t="shared" si="2"/>
        <v>51.857142857142854</v>
      </c>
      <c r="N56" s="42" t="s">
        <v>163</v>
      </c>
    </row>
    <row r="57" spans="1:14" s="53" customFormat="1" ht="78.75" customHeight="1">
      <c r="A57" s="219">
        <v>17</v>
      </c>
      <c r="B57" s="219">
        <v>1704005</v>
      </c>
      <c r="C57" s="196" t="s">
        <v>382</v>
      </c>
      <c r="D57" s="196" t="s">
        <v>383</v>
      </c>
      <c r="E57" s="196" t="s">
        <v>384</v>
      </c>
      <c r="F57" s="40" t="s">
        <v>322</v>
      </c>
      <c r="G57" s="196" t="s">
        <v>31</v>
      </c>
      <c r="H57" s="106" t="s">
        <v>344</v>
      </c>
      <c r="I57" s="40" t="s">
        <v>345</v>
      </c>
      <c r="J57" s="114">
        <v>5</v>
      </c>
      <c r="K57" s="78">
        <v>39965</v>
      </c>
      <c r="L57" s="78">
        <v>40178</v>
      </c>
      <c r="M57" s="110">
        <f>(+L57-K57)/7</f>
        <v>30.428571428571427</v>
      </c>
      <c r="N57" s="40" t="s">
        <v>14</v>
      </c>
    </row>
    <row r="58" spans="1:14" s="53" customFormat="1" ht="60.75" customHeight="1" thickBot="1">
      <c r="A58" s="221"/>
      <c r="B58" s="221"/>
      <c r="C58" s="197"/>
      <c r="D58" s="197"/>
      <c r="E58" s="197"/>
      <c r="F58" s="42" t="s">
        <v>355</v>
      </c>
      <c r="G58" s="197"/>
      <c r="H58" s="50" t="s">
        <v>346</v>
      </c>
      <c r="I58" s="50" t="s">
        <v>251</v>
      </c>
      <c r="J58" s="71">
        <v>5</v>
      </c>
      <c r="K58" s="104">
        <v>40080</v>
      </c>
      <c r="L58" s="104">
        <v>40444</v>
      </c>
      <c r="M58" s="112">
        <f aca="true" t="shared" si="3" ref="M58:M68">(+L58-K58)/7</f>
        <v>52</v>
      </c>
      <c r="N58" s="50" t="s">
        <v>213</v>
      </c>
    </row>
    <row r="59" spans="1:14" s="53" customFormat="1" ht="51.75" customHeight="1">
      <c r="A59" s="219">
        <v>18</v>
      </c>
      <c r="B59" s="219">
        <v>2101001</v>
      </c>
      <c r="C59" s="196" t="s">
        <v>385</v>
      </c>
      <c r="D59" s="196" t="s">
        <v>164</v>
      </c>
      <c r="E59" s="196" t="s">
        <v>165</v>
      </c>
      <c r="F59" s="196" t="s">
        <v>192</v>
      </c>
      <c r="G59" s="196" t="s">
        <v>194</v>
      </c>
      <c r="H59" s="40" t="s">
        <v>252</v>
      </c>
      <c r="I59" s="40" t="s">
        <v>193</v>
      </c>
      <c r="J59" s="40">
        <v>1</v>
      </c>
      <c r="K59" s="78">
        <v>40118</v>
      </c>
      <c r="L59" s="78">
        <v>40481</v>
      </c>
      <c r="M59" s="110">
        <f t="shared" si="3"/>
        <v>51.857142857142854</v>
      </c>
      <c r="N59" s="83" t="s">
        <v>360</v>
      </c>
    </row>
    <row r="60" spans="1:14" s="53" customFormat="1" ht="67.5" customHeight="1">
      <c r="A60" s="220"/>
      <c r="B60" s="220"/>
      <c r="C60" s="222"/>
      <c r="D60" s="222"/>
      <c r="E60" s="222"/>
      <c r="F60" s="222"/>
      <c r="G60" s="222"/>
      <c r="H60" s="51" t="s">
        <v>195</v>
      </c>
      <c r="I60" s="51" t="s">
        <v>196</v>
      </c>
      <c r="J60" s="51">
        <v>1</v>
      </c>
      <c r="K60" s="118">
        <v>40087</v>
      </c>
      <c r="L60" s="118">
        <v>40267</v>
      </c>
      <c r="M60" s="111">
        <f t="shared" si="3"/>
        <v>25.714285714285715</v>
      </c>
      <c r="N60" s="85" t="s">
        <v>14</v>
      </c>
    </row>
    <row r="61" spans="1:14" s="53" customFormat="1" ht="67.5" customHeight="1">
      <c r="A61" s="220"/>
      <c r="B61" s="220"/>
      <c r="C61" s="222"/>
      <c r="D61" s="222"/>
      <c r="E61" s="222"/>
      <c r="F61" s="222"/>
      <c r="G61" s="222"/>
      <c r="H61" s="97" t="s">
        <v>197</v>
      </c>
      <c r="I61" s="97" t="s">
        <v>198</v>
      </c>
      <c r="J61" s="97">
        <v>1</v>
      </c>
      <c r="K61" s="82">
        <v>40267</v>
      </c>
      <c r="L61" s="82">
        <v>40543</v>
      </c>
      <c r="M61" s="111">
        <f t="shared" si="3"/>
        <v>39.42857142857143</v>
      </c>
      <c r="N61" s="85" t="s">
        <v>14</v>
      </c>
    </row>
    <row r="62" spans="1:14" s="53" customFormat="1" ht="67.5" customHeight="1">
      <c r="A62" s="220"/>
      <c r="B62" s="220"/>
      <c r="C62" s="222"/>
      <c r="D62" s="222"/>
      <c r="E62" s="222"/>
      <c r="F62" s="222"/>
      <c r="G62" s="222"/>
      <c r="H62" s="97" t="s">
        <v>199</v>
      </c>
      <c r="I62" s="97" t="s">
        <v>200</v>
      </c>
      <c r="J62" s="97">
        <v>1</v>
      </c>
      <c r="K62" s="82">
        <v>40210</v>
      </c>
      <c r="L62" s="82">
        <v>40359</v>
      </c>
      <c r="M62" s="111">
        <f t="shared" si="3"/>
        <v>21.285714285714285</v>
      </c>
      <c r="N62" s="105" t="s">
        <v>149</v>
      </c>
    </row>
    <row r="63" spans="1:14" s="53" customFormat="1" ht="67.5" customHeight="1">
      <c r="A63" s="220"/>
      <c r="B63" s="220"/>
      <c r="C63" s="222"/>
      <c r="D63" s="222"/>
      <c r="E63" s="222"/>
      <c r="F63" s="222"/>
      <c r="G63" s="222"/>
      <c r="H63" s="97" t="s">
        <v>201</v>
      </c>
      <c r="I63" s="97" t="s">
        <v>202</v>
      </c>
      <c r="J63" s="97">
        <v>5</v>
      </c>
      <c r="K63" s="82">
        <v>40210</v>
      </c>
      <c r="L63" s="82">
        <v>40543</v>
      </c>
      <c r="M63" s="111">
        <f t="shared" si="3"/>
        <v>47.57142857142857</v>
      </c>
      <c r="N63" s="105" t="s">
        <v>149</v>
      </c>
    </row>
    <row r="64" spans="1:14" s="53" customFormat="1" ht="67.5" customHeight="1">
      <c r="A64" s="220"/>
      <c r="B64" s="220"/>
      <c r="C64" s="222"/>
      <c r="D64" s="222"/>
      <c r="E64" s="222"/>
      <c r="F64" s="222"/>
      <c r="G64" s="222"/>
      <c r="H64" s="73" t="s">
        <v>356</v>
      </c>
      <c r="I64" s="97" t="s">
        <v>347</v>
      </c>
      <c r="J64" s="97">
        <v>1</v>
      </c>
      <c r="K64" s="82">
        <v>40118</v>
      </c>
      <c r="L64" s="82">
        <v>40359</v>
      </c>
      <c r="M64" s="111">
        <f t="shared" si="3"/>
        <v>34.42857142857143</v>
      </c>
      <c r="N64" s="85" t="s">
        <v>203</v>
      </c>
    </row>
    <row r="65" spans="1:14" s="53" customFormat="1" ht="67.5" customHeight="1">
      <c r="A65" s="220"/>
      <c r="B65" s="220"/>
      <c r="C65" s="222"/>
      <c r="D65" s="222"/>
      <c r="E65" s="222"/>
      <c r="F65" s="222"/>
      <c r="G65" s="222"/>
      <c r="H65" s="97" t="s">
        <v>362</v>
      </c>
      <c r="I65" s="97" t="s">
        <v>204</v>
      </c>
      <c r="J65" s="97">
        <v>3</v>
      </c>
      <c r="K65" s="82">
        <v>40087</v>
      </c>
      <c r="L65" s="82">
        <v>40359</v>
      </c>
      <c r="M65" s="111">
        <f t="shared" si="3"/>
        <v>38.857142857142854</v>
      </c>
      <c r="N65" s="85" t="s">
        <v>361</v>
      </c>
    </row>
    <row r="66" spans="1:14" s="53" customFormat="1" ht="67.5" customHeight="1">
      <c r="A66" s="220"/>
      <c r="B66" s="220"/>
      <c r="C66" s="222"/>
      <c r="D66" s="222"/>
      <c r="E66" s="222"/>
      <c r="F66" s="222"/>
      <c r="G66" s="222"/>
      <c r="H66" s="97" t="s">
        <v>205</v>
      </c>
      <c r="I66" s="97" t="s">
        <v>206</v>
      </c>
      <c r="J66" s="97">
        <v>5</v>
      </c>
      <c r="K66" s="82">
        <v>40118</v>
      </c>
      <c r="L66" s="82">
        <v>40238</v>
      </c>
      <c r="M66" s="111">
        <f t="shared" si="3"/>
        <v>17.142857142857142</v>
      </c>
      <c r="N66" s="85" t="s">
        <v>14</v>
      </c>
    </row>
    <row r="67" spans="1:14" s="53" customFormat="1" ht="67.5" customHeight="1">
      <c r="A67" s="220"/>
      <c r="B67" s="220"/>
      <c r="C67" s="222"/>
      <c r="D67" s="222"/>
      <c r="E67" s="222"/>
      <c r="F67" s="222"/>
      <c r="G67" s="222"/>
      <c r="H67" s="97" t="s">
        <v>207</v>
      </c>
      <c r="I67" s="97" t="s">
        <v>208</v>
      </c>
      <c r="J67" s="97">
        <v>5</v>
      </c>
      <c r="K67" s="82">
        <v>39995</v>
      </c>
      <c r="L67" s="82">
        <v>40359</v>
      </c>
      <c r="M67" s="111">
        <f t="shared" si="3"/>
        <v>52</v>
      </c>
      <c r="N67" s="85" t="s">
        <v>14</v>
      </c>
    </row>
    <row r="68" spans="1:14" s="53" customFormat="1" ht="95.25" customHeight="1" thickBot="1">
      <c r="A68" s="221"/>
      <c r="B68" s="221"/>
      <c r="C68" s="197"/>
      <c r="D68" s="197"/>
      <c r="E68" s="197"/>
      <c r="F68" s="197"/>
      <c r="G68" s="197"/>
      <c r="H68" s="42" t="s">
        <v>209</v>
      </c>
      <c r="I68" s="42" t="s">
        <v>210</v>
      </c>
      <c r="J68" s="42">
        <v>3</v>
      </c>
      <c r="K68" s="45">
        <v>40210</v>
      </c>
      <c r="L68" s="45">
        <v>40359</v>
      </c>
      <c r="M68" s="115">
        <f t="shared" si="3"/>
        <v>21.285714285714285</v>
      </c>
      <c r="N68" s="84" t="s">
        <v>14</v>
      </c>
    </row>
    <row r="69" spans="1:14" s="53" customFormat="1" ht="135.75" customHeight="1">
      <c r="A69" s="219">
        <v>19</v>
      </c>
      <c r="B69" s="219">
        <v>2205100</v>
      </c>
      <c r="C69" s="196" t="s">
        <v>166</v>
      </c>
      <c r="D69" s="196" t="s">
        <v>386</v>
      </c>
      <c r="E69" s="196" t="s">
        <v>387</v>
      </c>
      <c r="F69" s="40" t="s">
        <v>254</v>
      </c>
      <c r="G69" s="196" t="s">
        <v>167</v>
      </c>
      <c r="H69" s="40" t="s">
        <v>255</v>
      </c>
      <c r="I69" s="40" t="s">
        <v>232</v>
      </c>
      <c r="J69" s="40">
        <v>1</v>
      </c>
      <c r="K69" s="78">
        <v>40087</v>
      </c>
      <c r="L69" s="78">
        <v>40237</v>
      </c>
      <c r="M69" s="110">
        <f aca="true" t="shared" si="4" ref="M69:M74">(+L69-K69)/7</f>
        <v>21.428571428571427</v>
      </c>
      <c r="N69" s="40" t="s">
        <v>15</v>
      </c>
    </row>
    <row r="70" spans="1:14" s="53" customFormat="1" ht="83.25" customHeight="1" thickBot="1">
      <c r="A70" s="221"/>
      <c r="B70" s="221"/>
      <c r="C70" s="197"/>
      <c r="D70" s="197"/>
      <c r="E70" s="197"/>
      <c r="F70" s="50" t="s">
        <v>253</v>
      </c>
      <c r="G70" s="197"/>
      <c r="H70" s="50" t="s">
        <v>256</v>
      </c>
      <c r="I70" s="50" t="s">
        <v>257</v>
      </c>
      <c r="J70" s="50">
        <v>2</v>
      </c>
      <c r="K70" s="104">
        <v>40087</v>
      </c>
      <c r="L70" s="104">
        <v>40359</v>
      </c>
      <c r="M70" s="112">
        <f t="shared" si="4"/>
        <v>38.857142857142854</v>
      </c>
      <c r="N70" s="50" t="s">
        <v>15</v>
      </c>
    </row>
    <row r="71" spans="1:14" s="53" customFormat="1" ht="131.25" customHeight="1" thickBot="1">
      <c r="A71" s="72">
        <v>20</v>
      </c>
      <c r="B71" s="72">
        <v>1801004</v>
      </c>
      <c r="C71" s="39" t="s">
        <v>388</v>
      </c>
      <c r="D71" s="39" t="s">
        <v>389</v>
      </c>
      <c r="E71" s="39" t="s">
        <v>390</v>
      </c>
      <c r="F71" s="119" t="s">
        <v>168</v>
      </c>
      <c r="G71" s="119" t="s">
        <v>169</v>
      </c>
      <c r="H71" s="119" t="s">
        <v>58</v>
      </c>
      <c r="I71" s="119" t="s">
        <v>59</v>
      </c>
      <c r="J71" s="119" t="s">
        <v>60</v>
      </c>
      <c r="K71" s="81">
        <v>40116</v>
      </c>
      <c r="L71" s="81">
        <v>40298</v>
      </c>
      <c r="M71" s="113">
        <f t="shared" si="4"/>
        <v>26</v>
      </c>
      <c r="N71" s="39" t="s">
        <v>27</v>
      </c>
    </row>
    <row r="72" spans="1:14" s="53" customFormat="1" ht="102" customHeight="1">
      <c r="A72" s="227">
        <v>21</v>
      </c>
      <c r="B72" s="219">
        <v>1801100</v>
      </c>
      <c r="C72" s="196" t="s">
        <v>391</v>
      </c>
      <c r="D72" s="196" t="s">
        <v>392</v>
      </c>
      <c r="E72" s="196" t="s">
        <v>393</v>
      </c>
      <c r="F72" s="40" t="s">
        <v>363</v>
      </c>
      <c r="G72" s="40" t="s">
        <v>357</v>
      </c>
      <c r="H72" s="40" t="s">
        <v>364</v>
      </c>
      <c r="I72" s="40" t="s">
        <v>350</v>
      </c>
      <c r="J72" s="40">
        <v>2</v>
      </c>
      <c r="K72" s="78">
        <v>40116</v>
      </c>
      <c r="L72" s="78">
        <v>40359</v>
      </c>
      <c r="M72" s="110">
        <f t="shared" si="4"/>
        <v>34.714285714285715</v>
      </c>
      <c r="N72" s="40" t="s">
        <v>27</v>
      </c>
    </row>
    <row r="73" spans="1:14" s="53" customFormat="1" ht="69.75" customHeight="1" thickBot="1">
      <c r="A73" s="228"/>
      <c r="B73" s="221"/>
      <c r="C73" s="197"/>
      <c r="D73" s="197"/>
      <c r="E73" s="197"/>
      <c r="F73" s="50" t="s">
        <v>348</v>
      </c>
      <c r="G73" s="50" t="s">
        <v>349</v>
      </c>
      <c r="H73" s="50" t="s">
        <v>285</v>
      </c>
      <c r="I73" s="50" t="s">
        <v>286</v>
      </c>
      <c r="J73" s="107">
        <v>4</v>
      </c>
      <c r="K73" s="104">
        <v>40086</v>
      </c>
      <c r="L73" s="104">
        <v>40420</v>
      </c>
      <c r="M73" s="112">
        <f t="shared" si="4"/>
        <v>47.714285714285715</v>
      </c>
      <c r="N73" s="50" t="s">
        <v>171</v>
      </c>
    </row>
    <row r="74" spans="1:14" s="53" customFormat="1" ht="100.5" customHeight="1">
      <c r="A74" s="219">
        <v>22</v>
      </c>
      <c r="B74" s="219">
        <v>1801100</v>
      </c>
      <c r="C74" s="196" t="s">
        <v>394</v>
      </c>
      <c r="D74" s="196" t="s">
        <v>395</v>
      </c>
      <c r="E74" s="196" t="s">
        <v>396</v>
      </c>
      <c r="F74" s="40" t="s">
        <v>351</v>
      </c>
      <c r="G74" s="196" t="s">
        <v>170</v>
      </c>
      <c r="H74" s="196" t="s">
        <v>121</v>
      </c>
      <c r="I74" s="196" t="s">
        <v>62</v>
      </c>
      <c r="J74" s="196">
        <v>1</v>
      </c>
      <c r="K74" s="257">
        <v>40086</v>
      </c>
      <c r="L74" s="257">
        <v>40298</v>
      </c>
      <c r="M74" s="266">
        <f t="shared" si="4"/>
        <v>30.285714285714285</v>
      </c>
      <c r="N74" s="196" t="s">
        <v>171</v>
      </c>
    </row>
    <row r="75" spans="1:14" s="53" customFormat="1" ht="84.75" customHeight="1" thickBot="1">
      <c r="A75" s="221"/>
      <c r="B75" s="221"/>
      <c r="C75" s="197"/>
      <c r="D75" s="197"/>
      <c r="E75" s="197"/>
      <c r="F75" s="50" t="s">
        <v>61</v>
      </c>
      <c r="G75" s="197"/>
      <c r="H75" s="197"/>
      <c r="I75" s="197"/>
      <c r="J75" s="197"/>
      <c r="K75" s="265"/>
      <c r="L75" s="265"/>
      <c r="M75" s="267"/>
      <c r="N75" s="197"/>
    </row>
    <row r="76" spans="1:14" s="53" customFormat="1" ht="98.25" customHeight="1">
      <c r="A76" s="229">
        <v>23</v>
      </c>
      <c r="B76" s="219">
        <v>1604001</v>
      </c>
      <c r="C76" s="196" t="s">
        <v>397</v>
      </c>
      <c r="D76" s="196" t="s">
        <v>398</v>
      </c>
      <c r="E76" s="196" t="s">
        <v>399</v>
      </c>
      <c r="F76" s="40" t="s">
        <v>64</v>
      </c>
      <c r="G76" s="40" t="s">
        <v>236</v>
      </c>
      <c r="H76" s="40" t="s">
        <v>65</v>
      </c>
      <c r="I76" s="40" t="s">
        <v>66</v>
      </c>
      <c r="J76" s="120">
        <v>1</v>
      </c>
      <c r="K76" s="78">
        <v>40117</v>
      </c>
      <c r="L76" s="78">
        <v>40420</v>
      </c>
      <c r="M76" s="110">
        <f>(+L76-K76)/7</f>
        <v>43.285714285714285</v>
      </c>
      <c r="N76" s="40" t="s">
        <v>67</v>
      </c>
    </row>
    <row r="77" spans="1:14" s="53" customFormat="1" ht="67.5" customHeight="1" thickBot="1">
      <c r="A77" s="230"/>
      <c r="B77" s="221"/>
      <c r="C77" s="197"/>
      <c r="D77" s="197"/>
      <c r="E77" s="197"/>
      <c r="F77" s="50" t="s">
        <v>63</v>
      </c>
      <c r="G77" s="50" t="s">
        <v>123</v>
      </c>
      <c r="H77" s="50" t="s">
        <v>125</v>
      </c>
      <c r="I77" s="50" t="s">
        <v>68</v>
      </c>
      <c r="J77" s="121" t="s">
        <v>69</v>
      </c>
      <c r="K77" s="104">
        <v>40117</v>
      </c>
      <c r="L77" s="104">
        <v>40450</v>
      </c>
      <c r="M77" s="112">
        <f>(+L77-K77)/7</f>
        <v>47.57142857142857</v>
      </c>
      <c r="N77" s="50" t="s">
        <v>171</v>
      </c>
    </row>
    <row r="78" spans="1:14" s="53" customFormat="1" ht="76.5" customHeight="1">
      <c r="A78" s="219">
        <v>24</v>
      </c>
      <c r="B78" s="219">
        <v>1801002</v>
      </c>
      <c r="C78" s="196" t="s">
        <v>400</v>
      </c>
      <c r="D78" s="196" t="s">
        <v>401</v>
      </c>
      <c r="E78" s="196" t="s">
        <v>402</v>
      </c>
      <c r="F78" s="40" t="s">
        <v>70</v>
      </c>
      <c r="G78" s="40" t="s">
        <v>71</v>
      </c>
      <c r="H78" s="40" t="s">
        <v>352</v>
      </c>
      <c r="I78" s="40" t="s">
        <v>353</v>
      </c>
      <c r="J78" s="40">
        <v>2</v>
      </c>
      <c r="K78" s="78">
        <v>40086</v>
      </c>
      <c r="L78" s="78">
        <v>40298</v>
      </c>
      <c r="M78" s="110">
        <f>(+L78-K78)/7</f>
        <v>30.285714285714285</v>
      </c>
      <c r="N78" s="40" t="s">
        <v>171</v>
      </c>
    </row>
    <row r="79" spans="1:14" s="53" customFormat="1" ht="51.75" customHeight="1" thickBot="1">
      <c r="A79" s="221"/>
      <c r="B79" s="221"/>
      <c r="C79" s="197"/>
      <c r="D79" s="197"/>
      <c r="E79" s="197"/>
      <c r="F79" s="50" t="s">
        <v>172</v>
      </c>
      <c r="G79" s="50" t="s">
        <v>71</v>
      </c>
      <c r="H79" s="50" t="s">
        <v>337</v>
      </c>
      <c r="I79" s="50" t="s">
        <v>68</v>
      </c>
      <c r="J79" s="50">
        <v>1</v>
      </c>
      <c r="K79" s="104">
        <v>40086</v>
      </c>
      <c r="L79" s="104">
        <v>40298</v>
      </c>
      <c r="M79" s="112">
        <f>(+L79-K79)/7</f>
        <v>30.285714285714285</v>
      </c>
      <c r="N79" s="50" t="s">
        <v>171</v>
      </c>
    </row>
    <row r="80" spans="1:14" s="53" customFormat="1" ht="69" customHeight="1" thickBot="1">
      <c r="A80" s="72">
        <v>25</v>
      </c>
      <c r="B80" s="72">
        <v>1502001</v>
      </c>
      <c r="C80" s="39" t="s">
        <v>403</v>
      </c>
      <c r="D80" s="39" t="s">
        <v>122</v>
      </c>
      <c r="E80" s="39" t="s">
        <v>404</v>
      </c>
      <c r="F80" s="39" t="s">
        <v>323</v>
      </c>
      <c r="G80" s="39" t="s">
        <v>124</v>
      </c>
      <c r="H80" s="39" t="s">
        <v>324</v>
      </c>
      <c r="I80" s="39" t="s">
        <v>325</v>
      </c>
      <c r="J80" s="39">
        <v>4</v>
      </c>
      <c r="K80" s="162">
        <v>40057</v>
      </c>
      <c r="L80" s="162">
        <v>40420</v>
      </c>
      <c r="M80" s="113">
        <f>(+L80-K80)/7</f>
        <v>51.857142857142854</v>
      </c>
      <c r="N80" s="39" t="s">
        <v>163</v>
      </c>
    </row>
    <row r="81" spans="1:14" ht="96.75" customHeight="1" thickBot="1">
      <c r="A81" s="49">
        <v>26</v>
      </c>
      <c r="B81" s="49" t="s">
        <v>126</v>
      </c>
      <c r="C81" s="49" t="s">
        <v>127</v>
      </c>
      <c r="D81" s="49" t="s">
        <v>128</v>
      </c>
      <c r="E81" s="68" t="s">
        <v>129</v>
      </c>
      <c r="F81" s="42" t="s">
        <v>130</v>
      </c>
      <c r="G81" s="43" t="s">
        <v>131</v>
      </c>
      <c r="H81" s="42" t="s">
        <v>132</v>
      </c>
      <c r="I81" s="43" t="s">
        <v>133</v>
      </c>
      <c r="J81" s="42">
        <v>1</v>
      </c>
      <c r="K81" s="44">
        <v>40087</v>
      </c>
      <c r="L81" s="45">
        <v>40359</v>
      </c>
      <c r="M81" s="46">
        <f aca="true" t="shared" si="5" ref="M81:M103">(+L81-K81)/7</f>
        <v>38.857142857142854</v>
      </c>
      <c r="N81" s="39" t="s">
        <v>119</v>
      </c>
    </row>
    <row r="82" spans="1:14" ht="93.75" customHeight="1" thickBot="1">
      <c r="A82" s="39">
        <v>27</v>
      </c>
      <c r="B82" s="39" t="s">
        <v>126</v>
      </c>
      <c r="C82" s="123" t="s">
        <v>134</v>
      </c>
      <c r="D82" s="39" t="s">
        <v>128</v>
      </c>
      <c r="E82" s="123" t="s">
        <v>135</v>
      </c>
      <c r="F82" s="39" t="s">
        <v>130</v>
      </c>
      <c r="G82" s="123" t="s">
        <v>131</v>
      </c>
      <c r="H82" s="49" t="s">
        <v>132</v>
      </c>
      <c r="I82" s="123" t="s">
        <v>133</v>
      </c>
      <c r="J82" s="39">
        <v>1</v>
      </c>
      <c r="K82" s="124">
        <v>40087</v>
      </c>
      <c r="L82" s="81">
        <v>40359</v>
      </c>
      <c r="M82" s="166">
        <f t="shared" si="5"/>
        <v>38.857142857142854</v>
      </c>
      <c r="N82" s="39" t="s">
        <v>119</v>
      </c>
    </row>
    <row r="83" spans="1:14" ht="93.75" customHeight="1">
      <c r="A83" s="196">
        <v>28</v>
      </c>
      <c r="B83" s="150"/>
      <c r="C83" s="261" t="s">
        <v>73</v>
      </c>
      <c r="D83" s="196" t="s">
        <v>74</v>
      </c>
      <c r="E83" s="196" t="s">
        <v>75</v>
      </c>
      <c r="F83" s="196" t="s">
        <v>76</v>
      </c>
      <c r="G83" s="263" t="s">
        <v>77</v>
      </c>
      <c r="H83" s="41" t="s">
        <v>291</v>
      </c>
      <c r="I83" s="168" t="s">
        <v>292</v>
      </c>
      <c r="J83" s="168">
        <v>1</v>
      </c>
      <c r="K83" s="78">
        <v>40087</v>
      </c>
      <c r="L83" s="78">
        <v>40359</v>
      </c>
      <c r="M83" s="120">
        <f>(+L83-K83)/7</f>
        <v>38.857142857142854</v>
      </c>
      <c r="N83" s="41" t="s">
        <v>119</v>
      </c>
    </row>
    <row r="84" spans="1:19" ht="98.25" customHeight="1" thickBot="1">
      <c r="A84" s="197"/>
      <c r="B84" s="122" t="s">
        <v>72</v>
      </c>
      <c r="C84" s="262"/>
      <c r="D84" s="197"/>
      <c r="E84" s="197"/>
      <c r="F84" s="197"/>
      <c r="G84" s="264"/>
      <c r="H84" s="48" t="s">
        <v>317</v>
      </c>
      <c r="I84" s="48" t="s">
        <v>318</v>
      </c>
      <c r="J84" s="48">
        <v>2</v>
      </c>
      <c r="K84" s="104">
        <v>40087</v>
      </c>
      <c r="L84" s="104">
        <v>40359</v>
      </c>
      <c r="M84" s="47">
        <f>(+L84-K84)/7</f>
        <v>38.857142857142854</v>
      </c>
      <c r="N84" s="169" t="s">
        <v>119</v>
      </c>
      <c r="O84" s="62"/>
      <c r="P84" s="62"/>
      <c r="Q84" s="62"/>
      <c r="R84" s="62"/>
      <c r="S84" s="62"/>
    </row>
    <row r="85" spans="1:19" ht="70.5" customHeight="1">
      <c r="A85" s="198">
        <v>29</v>
      </c>
      <c r="B85" s="192" t="s">
        <v>287</v>
      </c>
      <c r="C85" s="192" t="s">
        <v>288</v>
      </c>
      <c r="D85" s="192" t="s">
        <v>289</v>
      </c>
      <c r="E85" s="192" t="s">
        <v>290</v>
      </c>
      <c r="F85" s="192" t="s">
        <v>181</v>
      </c>
      <c r="G85" s="192" t="s">
        <v>180</v>
      </c>
      <c r="H85" s="75" t="s">
        <v>183</v>
      </c>
      <c r="I85" s="165" t="s">
        <v>179</v>
      </c>
      <c r="J85" s="165">
        <v>1</v>
      </c>
      <c r="K85" s="151">
        <v>40193</v>
      </c>
      <c r="L85" s="99">
        <v>40527</v>
      </c>
      <c r="M85" s="167">
        <f t="shared" si="5"/>
        <v>47.714285714285715</v>
      </c>
      <c r="N85" s="41" t="s">
        <v>163</v>
      </c>
      <c r="O85" s="63"/>
      <c r="P85" s="63"/>
      <c r="Q85" s="64"/>
      <c r="R85" s="63"/>
      <c r="S85" s="65"/>
    </row>
    <row r="86" spans="1:19" ht="60.75" customHeight="1" thickBot="1">
      <c r="A86" s="199"/>
      <c r="B86" s="194"/>
      <c r="C86" s="194"/>
      <c r="D86" s="194"/>
      <c r="E86" s="194"/>
      <c r="F86" s="194"/>
      <c r="G86" s="194"/>
      <c r="H86" s="42" t="s">
        <v>182</v>
      </c>
      <c r="I86" s="125" t="s">
        <v>179</v>
      </c>
      <c r="J86" s="126">
        <v>1</v>
      </c>
      <c r="K86" s="45">
        <v>40193</v>
      </c>
      <c r="L86" s="104">
        <v>40527</v>
      </c>
      <c r="M86" s="128">
        <f t="shared" si="5"/>
        <v>47.714285714285715</v>
      </c>
      <c r="N86" s="129" t="s">
        <v>163</v>
      </c>
      <c r="O86" s="63"/>
      <c r="P86" s="63"/>
      <c r="Q86" s="64"/>
      <c r="R86" s="63"/>
      <c r="S86" s="65"/>
    </row>
    <row r="87" spans="1:14" ht="86.25" customHeight="1" thickBot="1">
      <c r="A87" s="39">
        <v>30</v>
      </c>
      <c r="B87" s="39">
        <v>2102001</v>
      </c>
      <c r="C87" s="39" t="s">
        <v>79</v>
      </c>
      <c r="D87" s="39"/>
      <c r="E87" s="39" t="s">
        <v>80</v>
      </c>
      <c r="F87" s="39" t="s">
        <v>37</v>
      </c>
      <c r="G87" s="39" t="s">
        <v>81</v>
      </c>
      <c r="H87" s="39" t="s">
        <v>185</v>
      </c>
      <c r="I87" s="130" t="s">
        <v>184</v>
      </c>
      <c r="J87" s="130">
        <v>1</v>
      </c>
      <c r="K87" s="81">
        <v>40087</v>
      </c>
      <c r="L87" s="81">
        <v>40359</v>
      </c>
      <c r="M87" s="132">
        <f t="shared" si="5"/>
        <v>38.857142857142854</v>
      </c>
      <c r="N87" s="133" t="s">
        <v>78</v>
      </c>
    </row>
    <row r="88" spans="1:14" ht="63" customHeight="1">
      <c r="A88" s="196">
        <v>31</v>
      </c>
      <c r="B88" s="196">
        <v>2104001</v>
      </c>
      <c r="C88" s="196" t="s">
        <v>84</v>
      </c>
      <c r="D88" s="196" t="s">
        <v>85</v>
      </c>
      <c r="E88" s="223" t="s">
        <v>86</v>
      </c>
      <c r="F88" s="196" t="s">
        <v>87</v>
      </c>
      <c r="G88" s="196" t="s">
        <v>88</v>
      </c>
      <c r="H88" s="41" t="s">
        <v>90</v>
      </c>
      <c r="I88" s="134" t="s">
        <v>10</v>
      </c>
      <c r="J88" s="135">
        <v>2</v>
      </c>
      <c r="K88" s="89">
        <v>40087</v>
      </c>
      <c r="L88" s="78">
        <v>40359</v>
      </c>
      <c r="M88" s="136">
        <f t="shared" si="5"/>
        <v>38.857142857142854</v>
      </c>
      <c r="N88" s="41" t="s">
        <v>89</v>
      </c>
    </row>
    <row r="89" spans="1:14" ht="55.5" customHeight="1" thickBot="1">
      <c r="A89" s="197"/>
      <c r="B89" s="197"/>
      <c r="C89" s="197"/>
      <c r="D89" s="197"/>
      <c r="E89" s="224"/>
      <c r="F89" s="197"/>
      <c r="G89" s="197"/>
      <c r="H89" s="42" t="s">
        <v>91</v>
      </c>
      <c r="I89" s="43" t="s">
        <v>92</v>
      </c>
      <c r="J89" s="42">
        <v>3</v>
      </c>
      <c r="K89" s="131">
        <v>40087</v>
      </c>
      <c r="L89" s="104">
        <v>40359</v>
      </c>
      <c r="M89" s="46">
        <f t="shared" si="5"/>
        <v>38.857142857142854</v>
      </c>
      <c r="N89" s="48" t="s">
        <v>89</v>
      </c>
    </row>
    <row r="90" spans="1:14" ht="48.75" customHeight="1">
      <c r="A90" s="196">
        <v>32</v>
      </c>
      <c r="B90" s="196">
        <v>2104001</v>
      </c>
      <c r="C90" s="196" t="s">
        <v>93</v>
      </c>
      <c r="D90" s="196"/>
      <c r="E90" s="223" t="s">
        <v>94</v>
      </c>
      <c r="F90" s="196" t="s">
        <v>95</v>
      </c>
      <c r="G90" s="196" t="s">
        <v>96</v>
      </c>
      <c r="H90" s="41" t="s">
        <v>97</v>
      </c>
      <c r="I90" s="134" t="s">
        <v>98</v>
      </c>
      <c r="J90" s="135">
        <v>1</v>
      </c>
      <c r="K90" s="89">
        <v>40087</v>
      </c>
      <c r="L90" s="78">
        <v>40359</v>
      </c>
      <c r="M90" s="136">
        <f t="shared" si="5"/>
        <v>38.857142857142854</v>
      </c>
      <c r="N90" s="41" t="s">
        <v>89</v>
      </c>
    </row>
    <row r="91" spans="1:14" ht="51.75" customHeight="1" thickBot="1">
      <c r="A91" s="197"/>
      <c r="B91" s="197"/>
      <c r="C91" s="197"/>
      <c r="D91" s="197"/>
      <c r="E91" s="224"/>
      <c r="F91" s="197"/>
      <c r="G91" s="197"/>
      <c r="H91" s="48" t="s">
        <v>118</v>
      </c>
      <c r="I91" s="57" t="s">
        <v>22</v>
      </c>
      <c r="J91" s="58">
        <v>2</v>
      </c>
      <c r="K91" s="131">
        <v>40087</v>
      </c>
      <c r="L91" s="104">
        <v>40359</v>
      </c>
      <c r="M91" s="46">
        <f t="shared" si="5"/>
        <v>38.857142857142854</v>
      </c>
      <c r="N91" s="48" t="s">
        <v>89</v>
      </c>
    </row>
    <row r="92" spans="1:14" ht="33.75" customHeight="1">
      <c r="A92" s="196">
        <v>33</v>
      </c>
      <c r="B92" s="196">
        <v>2105001</v>
      </c>
      <c r="C92" s="196" t="s">
        <v>99</v>
      </c>
      <c r="D92" s="196" t="s">
        <v>100</v>
      </c>
      <c r="E92" s="223" t="s">
        <v>101</v>
      </c>
      <c r="F92" s="196" t="s">
        <v>102</v>
      </c>
      <c r="G92" s="196" t="s">
        <v>103</v>
      </c>
      <c r="H92" s="41" t="s">
        <v>104</v>
      </c>
      <c r="I92" s="135" t="s">
        <v>105</v>
      </c>
      <c r="J92" s="135">
        <v>1</v>
      </c>
      <c r="K92" s="78">
        <v>40087</v>
      </c>
      <c r="L92" s="78">
        <v>40359</v>
      </c>
      <c r="M92" s="120">
        <f t="shared" si="5"/>
        <v>38.857142857142854</v>
      </c>
      <c r="N92" s="41" t="s">
        <v>89</v>
      </c>
    </row>
    <row r="93" spans="1:14" ht="129" customHeight="1" thickBot="1">
      <c r="A93" s="197"/>
      <c r="B93" s="197"/>
      <c r="C93" s="197"/>
      <c r="D93" s="197"/>
      <c r="E93" s="224"/>
      <c r="F93" s="197"/>
      <c r="G93" s="197"/>
      <c r="H93" s="48" t="s">
        <v>106</v>
      </c>
      <c r="I93" s="58" t="s">
        <v>22</v>
      </c>
      <c r="J93" s="58">
        <v>2</v>
      </c>
      <c r="K93" s="104">
        <v>40087</v>
      </c>
      <c r="L93" s="104">
        <v>40359</v>
      </c>
      <c r="M93" s="47">
        <f t="shared" si="5"/>
        <v>38.857142857142854</v>
      </c>
      <c r="N93" s="129" t="s">
        <v>89</v>
      </c>
    </row>
    <row r="94" spans="1:14" ht="144.75" customHeight="1" thickBot="1">
      <c r="A94" s="39">
        <v>34</v>
      </c>
      <c r="B94" s="123">
        <v>2105001</v>
      </c>
      <c r="C94" s="39" t="s">
        <v>107</v>
      </c>
      <c r="D94" s="123" t="s">
        <v>108</v>
      </c>
      <c r="E94" s="137" t="s">
        <v>109</v>
      </c>
      <c r="F94" s="137" t="s">
        <v>110</v>
      </c>
      <c r="G94" s="39" t="s">
        <v>81</v>
      </c>
      <c r="H94" s="138" t="s">
        <v>82</v>
      </c>
      <c r="I94" s="139" t="s">
        <v>83</v>
      </c>
      <c r="J94" s="140">
        <v>1</v>
      </c>
      <c r="K94" s="38">
        <v>40087</v>
      </c>
      <c r="L94" s="141">
        <v>40359</v>
      </c>
      <c r="M94" s="132">
        <f t="shared" si="5"/>
        <v>38.857142857142854</v>
      </c>
      <c r="N94" s="133" t="s">
        <v>78</v>
      </c>
    </row>
    <row r="95" spans="1:18" ht="44.25" customHeight="1">
      <c r="A95" s="196">
        <v>35</v>
      </c>
      <c r="B95" s="196">
        <v>2105001</v>
      </c>
      <c r="C95" s="196" t="s">
        <v>111</v>
      </c>
      <c r="D95" s="196" t="s">
        <v>112</v>
      </c>
      <c r="E95" s="196" t="s">
        <v>113</v>
      </c>
      <c r="F95" s="196" t="s">
        <v>114</v>
      </c>
      <c r="G95" s="196" t="s">
        <v>115</v>
      </c>
      <c r="H95" s="106" t="s">
        <v>310</v>
      </c>
      <c r="I95" s="40" t="s">
        <v>311</v>
      </c>
      <c r="J95" s="143">
        <v>1</v>
      </c>
      <c r="K95" s="78">
        <v>40087</v>
      </c>
      <c r="L95" s="78">
        <v>40359</v>
      </c>
      <c r="M95" s="127">
        <f t="shared" si="5"/>
        <v>38.857142857142854</v>
      </c>
      <c r="N95" s="147" t="s">
        <v>78</v>
      </c>
      <c r="O95" s="64"/>
      <c r="P95" s="64"/>
      <c r="Q95" s="64"/>
      <c r="R95" s="64"/>
    </row>
    <row r="96" spans="1:18" ht="44.25" customHeight="1">
      <c r="A96" s="222"/>
      <c r="B96" s="222"/>
      <c r="C96" s="222"/>
      <c r="D96" s="222"/>
      <c r="E96" s="222"/>
      <c r="F96" s="222"/>
      <c r="G96" s="222"/>
      <c r="H96" s="73" t="s">
        <v>312</v>
      </c>
      <c r="I96" s="97" t="s">
        <v>313</v>
      </c>
      <c r="J96" s="144">
        <v>1</v>
      </c>
      <c r="K96" s="82">
        <v>40087</v>
      </c>
      <c r="L96" s="82">
        <v>40359</v>
      </c>
      <c r="M96" s="145">
        <f t="shared" si="5"/>
        <v>38.857142857142854</v>
      </c>
      <c r="N96" s="148" t="s">
        <v>89</v>
      </c>
      <c r="O96" s="64"/>
      <c r="P96" s="64"/>
      <c r="Q96" s="64"/>
      <c r="R96" s="64"/>
    </row>
    <row r="97" spans="1:18" ht="44.25" customHeight="1">
      <c r="A97" s="222"/>
      <c r="B97" s="222"/>
      <c r="C97" s="222"/>
      <c r="D97" s="222"/>
      <c r="E97" s="222"/>
      <c r="F97" s="222"/>
      <c r="G97" s="222"/>
      <c r="H97" s="73" t="s">
        <v>316</v>
      </c>
      <c r="I97" s="73" t="s">
        <v>22</v>
      </c>
      <c r="J97" s="144">
        <v>2</v>
      </c>
      <c r="K97" s="82">
        <v>39629</v>
      </c>
      <c r="L97" s="82">
        <v>39797</v>
      </c>
      <c r="M97" s="145">
        <f t="shared" si="5"/>
        <v>24</v>
      </c>
      <c r="N97" s="148" t="s">
        <v>89</v>
      </c>
      <c r="O97" s="64"/>
      <c r="P97" s="64"/>
      <c r="Q97" s="64"/>
      <c r="R97" s="64"/>
    </row>
    <row r="98" spans="1:18" ht="80.25" customHeight="1" thickBot="1">
      <c r="A98" s="197"/>
      <c r="B98" s="197"/>
      <c r="C98" s="197"/>
      <c r="D98" s="197"/>
      <c r="E98" s="197"/>
      <c r="F98" s="197"/>
      <c r="G98" s="197"/>
      <c r="H98" s="142" t="s">
        <v>116</v>
      </c>
      <c r="I98" s="42" t="s">
        <v>117</v>
      </c>
      <c r="J98" s="170">
        <v>1</v>
      </c>
      <c r="K98" s="45">
        <v>40087</v>
      </c>
      <c r="L98" s="104">
        <v>40359</v>
      </c>
      <c r="M98" s="146">
        <f t="shared" si="5"/>
        <v>38.857142857142854</v>
      </c>
      <c r="N98" s="149" t="s">
        <v>89</v>
      </c>
      <c r="O98" s="64"/>
      <c r="P98" s="64"/>
      <c r="Q98" s="64"/>
      <c r="R98" s="64"/>
    </row>
    <row r="99" spans="1:14" ht="134.25" customHeight="1" thickBot="1">
      <c r="A99" s="172">
        <v>36</v>
      </c>
      <c r="B99" s="39">
        <v>1601004</v>
      </c>
      <c r="C99" s="123" t="s">
        <v>42</v>
      </c>
      <c r="D99" s="39"/>
      <c r="E99" s="123"/>
      <c r="F99" s="39" t="s">
        <v>43</v>
      </c>
      <c r="G99" s="123" t="s">
        <v>44</v>
      </c>
      <c r="H99" s="39" t="s">
        <v>45</v>
      </c>
      <c r="I99" s="123" t="s">
        <v>46</v>
      </c>
      <c r="J99" s="39">
        <v>1</v>
      </c>
      <c r="K99" s="124">
        <v>40087</v>
      </c>
      <c r="L99" s="81">
        <v>40359</v>
      </c>
      <c r="M99" s="173">
        <f t="shared" si="5"/>
        <v>38.857142857142854</v>
      </c>
      <c r="N99" s="39" t="s">
        <v>188</v>
      </c>
    </row>
    <row r="100" spans="1:14" ht="91.5" customHeight="1" thickBot="1">
      <c r="A100" s="39">
        <v>37</v>
      </c>
      <c r="B100" s="39">
        <v>1903003</v>
      </c>
      <c r="C100" s="39" t="s">
        <v>47</v>
      </c>
      <c r="D100" s="152"/>
      <c r="E100" s="152"/>
      <c r="F100" s="39" t="s">
        <v>48</v>
      </c>
      <c r="G100" s="39" t="s">
        <v>49</v>
      </c>
      <c r="H100" s="39" t="s">
        <v>50</v>
      </c>
      <c r="I100" s="39" t="s">
        <v>41</v>
      </c>
      <c r="J100" s="39">
        <v>1</v>
      </c>
      <c r="K100" s="81">
        <v>40087</v>
      </c>
      <c r="L100" s="81">
        <v>40359</v>
      </c>
      <c r="M100" s="132">
        <f t="shared" si="5"/>
        <v>38.857142857142854</v>
      </c>
      <c r="N100" s="39" t="s">
        <v>178</v>
      </c>
    </row>
    <row r="101" spans="1:19" ht="51.75" customHeight="1">
      <c r="A101" s="198">
        <v>38</v>
      </c>
      <c r="B101" s="196">
        <v>2105001</v>
      </c>
      <c r="C101" s="196" t="s">
        <v>293</v>
      </c>
      <c r="D101" s="198" t="s">
        <v>108</v>
      </c>
      <c r="E101" s="198" t="s">
        <v>294</v>
      </c>
      <c r="F101" s="198" t="s">
        <v>295</v>
      </c>
      <c r="G101" s="198" t="s">
        <v>296</v>
      </c>
      <c r="H101" s="183" t="s">
        <v>297</v>
      </c>
      <c r="I101" s="183" t="s">
        <v>22</v>
      </c>
      <c r="J101" s="183">
        <v>1</v>
      </c>
      <c r="K101" s="177">
        <v>40087</v>
      </c>
      <c r="L101" s="177">
        <v>40328</v>
      </c>
      <c r="M101" s="216">
        <f t="shared" si="5"/>
        <v>34.42857142857143</v>
      </c>
      <c r="N101" s="183" t="s">
        <v>89</v>
      </c>
      <c r="O101" s="64"/>
      <c r="P101" s="64"/>
      <c r="Q101" s="64"/>
      <c r="R101" s="64"/>
      <c r="S101" s="66"/>
    </row>
    <row r="102" spans="1:19" ht="34.5" customHeight="1" thickBot="1">
      <c r="A102" s="199"/>
      <c r="B102" s="197"/>
      <c r="C102" s="197"/>
      <c r="D102" s="199"/>
      <c r="E102" s="199"/>
      <c r="F102" s="199"/>
      <c r="G102" s="199"/>
      <c r="H102" s="184"/>
      <c r="I102" s="184"/>
      <c r="J102" s="184"/>
      <c r="K102" s="218"/>
      <c r="L102" s="218"/>
      <c r="M102" s="217"/>
      <c r="N102" s="184"/>
      <c r="O102" s="64"/>
      <c r="P102" s="64"/>
      <c r="Q102" s="64"/>
      <c r="R102" s="64"/>
      <c r="S102" s="62"/>
    </row>
    <row r="103" spans="1:19" ht="11.25" customHeight="1">
      <c r="A103" s="196">
        <v>39</v>
      </c>
      <c r="B103" s="196">
        <v>2104001</v>
      </c>
      <c r="C103" s="196" t="s">
        <v>298</v>
      </c>
      <c r="D103" s="196" t="s">
        <v>299</v>
      </c>
      <c r="E103" s="196" t="s">
        <v>300</v>
      </c>
      <c r="F103" s="196" t="s">
        <v>301</v>
      </c>
      <c r="G103" s="196" t="s">
        <v>302</v>
      </c>
      <c r="H103" s="196" t="s">
        <v>303</v>
      </c>
      <c r="I103" s="196" t="s">
        <v>22</v>
      </c>
      <c r="J103" s="196">
        <v>1</v>
      </c>
      <c r="K103" s="177">
        <v>40087</v>
      </c>
      <c r="L103" s="177">
        <v>40328</v>
      </c>
      <c r="M103" s="216">
        <f t="shared" si="5"/>
        <v>34.42857142857143</v>
      </c>
      <c r="N103" s="183" t="s">
        <v>89</v>
      </c>
      <c r="O103" s="62"/>
      <c r="P103" s="62"/>
      <c r="Q103" s="62"/>
      <c r="R103" s="62"/>
      <c r="S103" s="62"/>
    </row>
    <row r="104" spans="1:14" ht="46.5" customHeight="1" thickBot="1">
      <c r="A104" s="197"/>
      <c r="B104" s="197"/>
      <c r="C104" s="197"/>
      <c r="D104" s="197"/>
      <c r="E104" s="197"/>
      <c r="F104" s="197"/>
      <c r="G104" s="197"/>
      <c r="H104" s="197"/>
      <c r="I104" s="197"/>
      <c r="J104" s="197"/>
      <c r="K104" s="218"/>
      <c r="L104" s="218"/>
      <c r="M104" s="217"/>
      <c r="N104" s="184"/>
    </row>
    <row r="105" spans="1:19" ht="23.25" customHeight="1">
      <c r="A105" s="198">
        <v>40</v>
      </c>
      <c r="B105" s="201">
        <v>2105001</v>
      </c>
      <c r="C105" s="201" t="s">
        <v>304</v>
      </c>
      <c r="D105" s="192" t="s">
        <v>305</v>
      </c>
      <c r="E105" s="192" t="s">
        <v>306</v>
      </c>
      <c r="F105" s="192" t="s">
        <v>307</v>
      </c>
      <c r="G105" s="192" t="s">
        <v>308</v>
      </c>
      <c r="H105" s="187" t="s">
        <v>309</v>
      </c>
      <c r="I105" s="179" t="s">
        <v>22</v>
      </c>
      <c r="J105" s="208">
        <v>1</v>
      </c>
      <c r="K105" s="211">
        <v>40087</v>
      </c>
      <c r="L105" s="190">
        <v>40328</v>
      </c>
      <c r="M105" s="175">
        <f>(+L105-K105)/7</f>
        <v>34.42857142857143</v>
      </c>
      <c r="N105" s="204" t="s">
        <v>89</v>
      </c>
      <c r="O105" s="64"/>
      <c r="P105" s="64"/>
      <c r="Q105" s="64"/>
      <c r="R105" s="64"/>
      <c r="S105" s="66"/>
    </row>
    <row r="106" spans="1:14" ht="12.75" customHeight="1">
      <c r="A106" s="200"/>
      <c r="B106" s="202"/>
      <c r="C106" s="202"/>
      <c r="D106" s="193"/>
      <c r="E106" s="193"/>
      <c r="F106" s="193"/>
      <c r="G106" s="193"/>
      <c r="H106" s="195"/>
      <c r="I106" s="207"/>
      <c r="J106" s="209"/>
      <c r="K106" s="212"/>
      <c r="L106" s="214"/>
      <c r="M106" s="215"/>
      <c r="N106" s="205"/>
    </row>
    <row r="107" spans="1:14" ht="27" customHeight="1" thickBot="1">
      <c r="A107" s="199"/>
      <c r="B107" s="203"/>
      <c r="C107" s="203"/>
      <c r="D107" s="194"/>
      <c r="E107" s="194"/>
      <c r="F107" s="194"/>
      <c r="G107" s="194"/>
      <c r="H107" s="189"/>
      <c r="I107" s="180"/>
      <c r="J107" s="210"/>
      <c r="K107" s="213"/>
      <c r="L107" s="191"/>
      <c r="M107" s="176"/>
      <c r="N107" s="206"/>
    </row>
    <row r="108" spans="1:20" ht="67.5" customHeight="1" thickBot="1">
      <c r="A108" s="159">
        <v>41</v>
      </c>
      <c r="B108" s="39">
        <v>1601004</v>
      </c>
      <c r="C108" s="39" t="s">
        <v>314</v>
      </c>
      <c r="D108" s="101"/>
      <c r="E108" s="101"/>
      <c r="F108" s="101" t="s">
        <v>315</v>
      </c>
      <c r="G108" s="101" t="s">
        <v>326</v>
      </c>
      <c r="H108" s="101" t="s">
        <v>327</v>
      </c>
      <c r="I108" s="158" t="s">
        <v>328</v>
      </c>
      <c r="J108" s="157">
        <v>15000</v>
      </c>
      <c r="K108" s="156">
        <v>40087</v>
      </c>
      <c r="L108" s="155">
        <v>40329</v>
      </c>
      <c r="M108" s="154">
        <f>(+L108-K108)/7</f>
        <v>34.57142857142857</v>
      </c>
      <c r="N108" s="153" t="s">
        <v>14</v>
      </c>
      <c r="O108" s="64"/>
      <c r="P108" s="64"/>
      <c r="Q108" s="64"/>
      <c r="R108" s="64"/>
      <c r="S108" s="67"/>
      <c r="T108" s="62"/>
    </row>
    <row r="109" spans="1:18" ht="84" customHeight="1">
      <c r="A109" s="198">
        <v>42</v>
      </c>
      <c r="B109" s="196">
        <v>1405004</v>
      </c>
      <c r="C109" s="196" t="s">
        <v>329</v>
      </c>
      <c r="D109" s="185" t="s">
        <v>330</v>
      </c>
      <c r="E109" s="185" t="s">
        <v>331</v>
      </c>
      <c r="F109" s="187" t="s">
        <v>332</v>
      </c>
      <c r="G109" s="187" t="s">
        <v>333</v>
      </c>
      <c r="H109" s="187" t="s">
        <v>334</v>
      </c>
      <c r="I109" s="179" t="s">
        <v>335</v>
      </c>
      <c r="J109" s="181">
        <v>3</v>
      </c>
      <c r="K109" s="177">
        <v>40087</v>
      </c>
      <c r="L109" s="190">
        <v>40359</v>
      </c>
      <c r="M109" s="175">
        <f>(+L109-K109)/7</f>
        <v>38.857142857142854</v>
      </c>
      <c r="N109" s="183" t="s">
        <v>336</v>
      </c>
      <c r="O109" s="64"/>
      <c r="P109" s="64"/>
      <c r="Q109" s="64"/>
      <c r="R109" s="64"/>
    </row>
    <row r="110" spans="1:14" ht="28.5" customHeight="1" thickBot="1">
      <c r="A110" s="199"/>
      <c r="B110" s="197"/>
      <c r="C110" s="197"/>
      <c r="D110" s="186"/>
      <c r="E110" s="186"/>
      <c r="F110" s="188"/>
      <c r="G110" s="188"/>
      <c r="H110" s="189"/>
      <c r="I110" s="180"/>
      <c r="J110" s="182"/>
      <c r="K110" s="178"/>
      <c r="L110" s="191"/>
      <c r="M110" s="176"/>
      <c r="N110" s="184"/>
    </row>
    <row r="111" spans="9:11" ht="11.25">
      <c r="I111" s="59"/>
      <c r="J111" s="60"/>
      <c r="K111" s="61"/>
    </row>
    <row r="112" spans="10:11" ht="11.25">
      <c r="J112" s="60"/>
      <c r="K112" s="61"/>
    </row>
    <row r="113" spans="10:11" ht="11.25">
      <c r="J113" s="60"/>
      <c r="K113" s="61"/>
    </row>
    <row r="114" spans="10:11" ht="11.25">
      <c r="J114" s="60"/>
      <c r="K114" s="61"/>
    </row>
    <row r="115" spans="3:11" ht="18">
      <c r="C115" s="160"/>
      <c r="D115" s="160"/>
      <c r="E115" s="160"/>
      <c r="F115" s="160"/>
      <c r="G115" s="160"/>
      <c r="J115" s="60"/>
      <c r="K115" s="61"/>
    </row>
    <row r="116" spans="3:11" ht="18">
      <c r="C116" s="160"/>
      <c r="D116" s="160"/>
      <c r="E116" s="160"/>
      <c r="F116" s="160"/>
      <c r="G116" s="160"/>
      <c r="J116" s="60"/>
      <c r="K116" s="61"/>
    </row>
    <row r="117" spans="3:11" ht="18">
      <c r="C117" s="160"/>
      <c r="D117" s="160"/>
      <c r="E117" s="160"/>
      <c r="F117" s="160"/>
      <c r="G117" s="160"/>
      <c r="J117" s="60"/>
      <c r="K117" s="61"/>
    </row>
    <row r="118" spans="3:11" ht="18">
      <c r="C118" s="160"/>
      <c r="D118" s="160"/>
      <c r="E118" s="160"/>
      <c r="F118" s="160"/>
      <c r="G118" s="160"/>
      <c r="J118" s="60"/>
      <c r="K118" s="61"/>
    </row>
    <row r="119" spans="3:11" ht="18">
      <c r="C119" s="161"/>
      <c r="D119" s="160"/>
      <c r="E119" s="160"/>
      <c r="F119" s="161"/>
      <c r="G119" s="160"/>
      <c r="J119" s="60"/>
      <c r="K119" s="61"/>
    </row>
    <row r="120" spans="3:11" ht="18">
      <c r="C120" s="174" t="s">
        <v>34</v>
      </c>
      <c r="D120" s="174"/>
      <c r="E120" s="174"/>
      <c r="F120" s="174" t="s">
        <v>35</v>
      </c>
      <c r="G120" s="174"/>
      <c r="J120" s="60"/>
      <c r="K120" s="61"/>
    </row>
    <row r="121" spans="3:11" ht="18">
      <c r="C121" s="160" t="s">
        <v>243</v>
      </c>
      <c r="D121" s="160"/>
      <c r="E121" s="160"/>
      <c r="F121" s="160" t="s">
        <v>36</v>
      </c>
      <c r="G121" s="160"/>
      <c r="K121" s="61"/>
    </row>
    <row r="122" ht="11.25">
      <c r="K122" s="61"/>
    </row>
    <row r="123" spans="10:11" ht="11.25">
      <c r="J123" s="60"/>
      <c r="K123" s="61"/>
    </row>
    <row r="124" ht="11.25">
      <c r="K124" s="61"/>
    </row>
    <row r="125" ht="11.25">
      <c r="K125" s="61"/>
    </row>
    <row r="126" ht="11.25">
      <c r="K126" s="61"/>
    </row>
    <row r="127" ht="11.25">
      <c r="K127" s="61"/>
    </row>
    <row r="128" ht="11.25">
      <c r="K128" s="61"/>
    </row>
  </sheetData>
  <sheetProtection/>
  <mergeCells count="245">
    <mergeCell ref="F83:F84"/>
    <mergeCell ref="G83:G84"/>
    <mergeCell ref="J74:J75"/>
    <mergeCell ref="K74:K75"/>
    <mergeCell ref="L74:L75"/>
    <mergeCell ref="M74:M75"/>
    <mergeCell ref="N44:N45"/>
    <mergeCell ref="C83:C84"/>
    <mergeCell ref="D83:D84"/>
    <mergeCell ref="E83:E84"/>
    <mergeCell ref="G74:G75"/>
    <mergeCell ref="I74:I75"/>
    <mergeCell ref="G44:G46"/>
    <mergeCell ref="N74:N75"/>
    <mergeCell ref="L44:L45"/>
    <mergeCell ref="N53:N54"/>
    <mergeCell ref="H44:H45"/>
    <mergeCell ref="I44:I45"/>
    <mergeCell ref="F44:F46"/>
    <mergeCell ref="J44:J45"/>
    <mergeCell ref="K44:K45"/>
    <mergeCell ref="M44:M45"/>
    <mergeCell ref="H74:H75"/>
    <mergeCell ref="F55:F56"/>
    <mergeCell ref="C53:C54"/>
    <mergeCell ref="G55:G56"/>
    <mergeCell ref="E57:E58"/>
    <mergeCell ref="D57:D58"/>
    <mergeCell ref="C55:C56"/>
    <mergeCell ref="G57:G58"/>
    <mergeCell ref="G38:G42"/>
    <mergeCell ref="C38:C42"/>
    <mergeCell ref="D38:D42"/>
    <mergeCell ref="C47:C49"/>
    <mergeCell ref="D47:D49"/>
    <mergeCell ref="E47:E49"/>
    <mergeCell ref="E44:E46"/>
    <mergeCell ref="C44:C46"/>
    <mergeCell ref="F47:F49"/>
    <mergeCell ref="G47:G49"/>
    <mergeCell ref="B19:B21"/>
    <mergeCell ref="C19:C21"/>
    <mergeCell ref="E26:E31"/>
    <mergeCell ref="E22:E24"/>
    <mergeCell ref="B22:B24"/>
    <mergeCell ref="C22:C24"/>
    <mergeCell ref="D22:D24"/>
    <mergeCell ref="B35:B37"/>
    <mergeCell ref="G35:G37"/>
    <mergeCell ref="B13:B17"/>
    <mergeCell ref="C13:C17"/>
    <mergeCell ref="E19:E21"/>
    <mergeCell ref="B32:B34"/>
    <mergeCell ref="G32:G34"/>
    <mergeCell ref="C26:C31"/>
    <mergeCell ref="D19:D21"/>
    <mergeCell ref="C32:C34"/>
    <mergeCell ref="G19:G20"/>
    <mergeCell ref="D55:D56"/>
    <mergeCell ref="E55:E56"/>
    <mergeCell ref="D44:D46"/>
    <mergeCell ref="D13:D17"/>
    <mergeCell ref="E13:E17"/>
    <mergeCell ref="E38:E42"/>
    <mergeCell ref="E51:E52"/>
    <mergeCell ref="F41:F42"/>
    <mergeCell ref="F38:F40"/>
    <mergeCell ref="A13:A17"/>
    <mergeCell ref="G26:G31"/>
    <mergeCell ref="B26:B31"/>
    <mergeCell ref="G13:G16"/>
    <mergeCell ref="G22:G23"/>
    <mergeCell ref="F22:F23"/>
    <mergeCell ref="A22:A24"/>
    <mergeCell ref="A26:A31"/>
    <mergeCell ref="A19:A21"/>
    <mergeCell ref="F19:F20"/>
    <mergeCell ref="A35:A37"/>
    <mergeCell ref="D32:D34"/>
    <mergeCell ref="D26:D31"/>
    <mergeCell ref="F32:F34"/>
    <mergeCell ref="F35:F37"/>
    <mergeCell ref="A32:A34"/>
    <mergeCell ref="F26:F31"/>
    <mergeCell ref="C35:C37"/>
    <mergeCell ref="D35:D37"/>
    <mergeCell ref="E35:E37"/>
    <mergeCell ref="A1:N1"/>
    <mergeCell ref="A2:N2"/>
    <mergeCell ref="A3:N3"/>
    <mergeCell ref="A4:N4"/>
    <mergeCell ref="A5:N5"/>
    <mergeCell ref="A10:K10"/>
    <mergeCell ref="L10:M10"/>
    <mergeCell ref="A6:N6"/>
    <mergeCell ref="A7:N7"/>
    <mergeCell ref="A8:N8"/>
    <mergeCell ref="A9:N9"/>
    <mergeCell ref="A38:A42"/>
    <mergeCell ref="E32:E34"/>
    <mergeCell ref="A11:N11"/>
    <mergeCell ref="F88:F89"/>
    <mergeCell ref="A44:A46"/>
    <mergeCell ref="A53:A54"/>
    <mergeCell ref="B47:B49"/>
    <mergeCell ref="C72:C73"/>
    <mergeCell ref="D51:D52"/>
    <mergeCell ref="B44:B46"/>
    <mergeCell ref="A92:A93"/>
    <mergeCell ref="E90:E91"/>
    <mergeCell ref="A47:A49"/>
    <mergeCell ref="G69:G70"/>
    <mergeCell ref="C69:C70"/>
    <mergeCell ref="D69:D70"/>
    <mergeCell ref="E69:E70"/>
    <mergeCell ref="A69:A70"/>
    <mergeCell ref="F92:F93"/>
    <mergeCell ref="F90:F91"/>
    <mergeCell ref="A95:A98"/>
    <mergeCell ref="B92:B93"/>
    <mergeCell ref="G92:G93"/>
    <mergeCell ref="C92:C93"/>
    <mergeCell ref="F95:F98"/>
    <mergeCell ref="G95:G98"/>
    <mergeCell ref="E95:E98"/>
    <mergeCell ref="D92:D93"/>
    <mergeCell ref="E92:E93"/>
    <mergeCell ref="B95:B98"/>
    <mergeCell ref="B51:B52"/>
    <mergeCell ref="C51:C52"/>
    <mergeCell ref="E72:E73"/>
    <mergeCell ref="B69:B70"/>
    <mergeCell ref="B55:B56"/>
    <mergeCell ref="E53:E54"/>
    <mergeCell ref="D72:D73"/>
    <mergeCell ref="B53:B54"/>
    <mergeCell ref="D53:D54"/>
    <mergeCell ref="G90:G91"/>
    <mergeCell ref="G88:G89"/>
    <mergeCell ref="B76:B77"/>
    <mergeCell ref="C76:C77"/>
    <mergeCell ref="D76:D77"/>
    <mergeCell ref="E76:E77"/>
    <mergeCell ref="B78:B79"/>
    <mergeCell ref="C78:C79"/>
    <mergeCell ref="D78:D79"/>
    <mergeCell ref="E78:E79"/>
    <mergeCell ref="C95:C98"/>
    <mergeCell ref="D95:D98"/>
    <mergeCell ref="C57:C58"/>
    <mergeCell ref="B57:B58"/>
    <mergeCell ref="C88:C89"/>
    <mergeCell ref="D90:D91"/>
    <mergeCell ref="B72:B73"/>
    <mergeCell ref="B90:B91"/>
    <mergeCell ref="C90:C91"/>
    <mergeCell ref="B88:B89"/>
    <mergeCell ref="B85:B86"/>
    <mergeCell ref="A51:A52"/>
    <mergeCell ref="A72:A73"/>
    <mergeCell ref="A74:A75"/>
    <mergeCell ref="A76:A77"/>
    <mergeCell ref="A59:A68"/>
    <mergeCell ref="A55:A56"/>
    <mergeCell ref="A83:A84"/>
    <mergeCell ref="A78:A79"/>
    <mergeCell ref="D88:D89"/>
    <mergeCell ref="E88:E89"/>
    <mergeCell ref="B59:B68"/>
    <mergeCell ref="A57:A58"/>
    <mergeCell ref="B74:B75"/>
    <mergeCell ref="D74:D75"/>
    <mergeCell ref="E74:E75"/>
    <mergeCell ref="C74:C75"/>
    <mergeCell ref="A85:A86"/>
    <mergeCell ref="C103:C104"/>
    <mergeCell ref="A90:A91"/>
    <mergeCell ref="B38:B42"/>
    <mergeCell ref="F59:F68"/>
    <mergeCell ref="G59:G68"/>
    <mergeCell ref="C59:C68"/>
    <mergeCell ref="D59:D68"/>
    <mergeCell ref="E59:E68"/>
    <mergeCell ref="G53:G54"/>
    <mergeCell ref="A88:A89"/>
    <mergeCell ref="L103:L104"/>
    <mergeCell ref="E101:E102"/>
    <mergeCell ref="F101:F102"/>
    <mergeCell ref="F103:F104"/>
    <mergeCell ref="G101:G102"/>
    <mergeCell ref="C85:C86"/>
    <mergeCell ref="D85:D86"/>
    <mergeCell ref="E85:E86"/>
    <mergeCell ref="F85:F86"/>
    <mergeCell ref="G85:G86"/>
    <mergeCell ref="H103:H104"/>
    <mergeCell ref="A101:A102"/>
    <mergeCell ref="B101:B102"/>
    <mergeCell ref="C101:C102"/>
    <mergeCell ref="D101:D102"/>
    <mergeCell ref="K103:K104"/>
    <mergeCell ref="A103:A104"/>
    <mergeCell ref="B103:B104"/>
    <mergeCell ref="D103:D104"/>
    <mergeCell ref="E103:E104"/>
    <mergeCell ref="M103:M104"/>
    <mergeCell ref="G103:G104"/>
    <mergeCell ref="N103:N104"/>
    <mergeCell ref="H101:H102"/>
    <mergeCell ref="I101:I102"/>
    <mergeCell ref="J101:J102"/>
    <mergeCell ref="K101:K102"/>
    <mergeCell ref="L101:L102"/>
    <mergeCell ref="M101:M102"/>
    <mergeCell ref="N101:N102"/>
    <mergeCell ref="D105:D107"/>
    <mergeCell ref="E105:E107"/>
    <mergeCell ref="F105:F107"/>
    <mergeCell ref="I103:I104"/>
    <mergeCell ref="N105:N107"/>
    <mergeCell ref="I105:I107"/>
    <mergeCell ref="J105:J107"/>
    <mergeCell ref="K105:K107"/>
    <mergeCell ref="L105:L107"/>
    <mergeCell ref="M105:M107"/>
    <mergeCell ref="L109:L110"/>
    <mergeCell ref="G105:G107"/>
    <mergeCell ref="H105:H107"/>
    <mergeCell ref="J103:J104"/>
    <mergeCell ref="A109:A110"/>
    <mergeCell ref="B109:B110"/>
    <mergeCell ref="C109:C110"/>
    <mergeCell ref="A105:A107"/>
    <mergeCell ref="B105:B107"/>
    <mergeCell ref="C105:C107"/>
    <mergeCell ref="M109:M110"/>
    <mergeCell ref="K109:K110"/>
    <mergeCell ref="I109:I110"/>
    <mergeCell ref="J109:J110"/>
    <mergeCell ref="N109:N110"/>
    <mergeCell ref="D109:D110"/>
    <mergeCell ref="E109:E110"/>
    <mergeCell ref="F109:F110"/>
    <mergeCell ref="G109:G110"/>
    <mergeCell ref="H109:H110"/>
  </mergeCells>
  <dataValidations count="1">
    <dataValidation type="decimal" operator="greaterThan" allowBlank="1" showInputMessage="1" showErrorMessage="1" sqref="N102 J81:J102 J105 J108:J109 N104">
      <formula1>0</formula1>
    </dataValidation>
  </dataValidations>
  <printOptions horizontalCentered="1" verticalCentered="1"/>
  <pageMargins left="1.1" right="0.19" top="0.2362204724409449" bottom="0.1968503937007874" header="0.1968503937007874" footer="0"/>
  <pageSetup horizontalDpi="120" verticalDpi="120" orientation="landscape" paperSize="5" scale="55" r:id="rId3"/>
  <rowBreaks count="13" manualBreakCount="13">
    <brk id="18" max="13" man="1"/>
    <brk id="24" max="13" man="1"/>
    <brk id="31" max="13" man="1"/>
    <brk id="37" max="13" man="1"/>
    <brk id="43" max="13" man="1"/>
    <brk id="50" max="13" man="1"/>
    <brk id="58" max="13" man="1"/>
    <brk id="68" max="13" man="1"/>
    <brk id="73" max="13" man="1"/>
    <brk id="79" max="13" man="1"/>
    <brk id="86" max="13" man="1"/>
    <brk id="93" max="13" man="1"/>
    <brk id="99" max="13" man="1"/>
  </rowBreaks>
  <legacyDrawing r:id="rId2"/>
</worksheet>
</file>

<file path=xl/worksheets/sheet2.xml><?xml version="1.0" encoding="utf-8"?>
<worksheet xmlns="http://schemas.openxmlformats.org/spreadsheetml/2006/main" xmlns:r="http://schemas.openxmlformats.org/officeDocument/2006/relationships">
  <dimension ref="A1:W52"/>
  <sheetViews>
    <sheetView zoomScale="75" zoomScaleNormal="75" zoomScalePageLayoutView="0" workbookViewId="0" topLeftCell="A1">
      <selection activeCell="A18" sqref="A18:A21"/>
    </sheetView>
  </sheetViews>
  <sheetFormatPr defaultColWidth="11.421875" defaultRowHeight="12.75"/>
  <cols>
    <col min="1" max="1" width="12.421875" style="0" customWidth="1"/>
    <col min="2" max="2" width="8.8515625" style="0" customWidth="1"/>
    <col min="3" max="3" width="11.00390625" style="0" customWidth="1"/>
    <col min="4" max="4" width="9.57421875" style="0" customWidth="1"/>
    <col min="5" max="5" width="9.7109375" style="0" customWidth="1"/>
    <col min="6" max="6" width="13.57421875" style="0" customWidth="1"/>
    <col min="7" max="7" width="9.421875" style="0" customWidth="1"/>
    <col min="8" max="8" width="11.7109375" style="0" customWidth="1"/>
    <col min="9" max="9" width="14.421875" style="0" customWidth="1"/>
    <col min="10" max="10" width="12.7109375" style="0" customWidth="1"/>
    <col min="11" max="11" width="10.28125" style="0" customWidth="1"/>
    <col min="12" max="12" width="12.140625" style="0" customWidth="1"/>
    <col min="13" max="13" width="11.7109375" style="0" customWidth="1"/>
    <col min="14" max="14" width="12.421875" style="0" customWidth="1"/>
    <col min="15" max="15" width="12.8515625" style="0" customWidth="1"/>
    <col min="16" max="16" width="11.28125" style="0" customWidth="1"/>
    <col min="17" max="17" width="14.421875" style="0" customWidth="1"/>
    <col min="18" max="18" width="10.140625" style="0" customWidth="1"/>
    <col min="19" max="19" width="10.57421875" style="0" customWidth="1"/>
    <col min="20" max="20" width="9.8515625" style="0" customWidth="1"/>
  </cols>
  <sheetData>
    <row r="1" spans="1:23" ht="15" customHeight="1">
      <c r="A1" s="349" t="s">
        <v>452</v>
      </c>
      <c r="B1" s="350"/>
      <c r="C1" s="350"/>
      <c r="D1" s="350"/>
      <c r="E1" s="350"/>
      <c r="F1" s="350"/>
      <c r="G1" s="350"/>
      <c r="H1" s="350"/>
      <c r="I1" s="350"/>
      <c r="J1" s="350"/>
      <c r="K1" s="350"/>
      <c r="L1" s="350"/>
      <c r="M1" s="350"/>
      <c r="N1" s="350"/>
      <c r="O1" s="350"/>
      <c r="P1" s="350"/>
      <c r="Q1" s="350"/>
      <c r="R1" s="350"/>
      <c r="S1" s="350"/>
      <c r="T1" s="351"/>
      <c r="U1" s="5"/>
      <c r="V1" s="5"/>
      <c r="W1" s="5"/>
    </row>
    <row r="2" spans="1:23" ht="15" customHeight="1">
      <c r="A2" s="352" t="s">
        <v>413</v>
      </c>
      <c r="B2" s="353"/>
      <c r="C2" s="353"/>
      <c r="D2" s="353"/>
      <c r="E2" s="353"/>
      <c r="F2" s="353"/>
      <c r="G2" s="353"/>
      <c r="H2" s="353"/>
      <c r="I2" s="353"/>
      <c r="J2" s="353"/>
      <c r="K2" s="353"/>
      <c r="L2" s="353"/>
      <c r="M2" s="353"/>
      <c r="N2" s="353"/>
      <c r="O2" s="353"/>
      <c r="P2" s="353"/>
      <c r="Q2" s="353"/>
      <c r="R2" s="353"/>
      <c r="S2" s="353"/>
      <c r="T2" s="354"/>
      <c r="U2" s="5"/>
      <c r="V2" s="5"/>
      <c r="W2" s="5"/>
    </row>
    <row r="3" spans="1:23" ht="15" customHeight="1">
      <c r="A3" s="352" t="s">
        <v>409</v>
      </c>
      <c r="B3" s="353"/>
      <c r="C3" s="353"/>
      <c r="D3" s="353"/>
      <c r="E3" s="353"/>
      <c r="F3" s="353"/>
      <c r="G3" s="353"/>
      <c r="H3" s="353"/>
      <c r="I3" s="353"/>
      <c r="J3" s="353"/>
      <c r="K3" s="353"/>
      <c r="L3" s="353"/>
      <c r="M3" s="353"/>
      <c r="N3" s="353"/>
      <c r="O3" s="353"/>
      <c r="P3" s="353"/>
      <c r="Q3" s="353"/>
      <c r="R3" s="353"/>
      <c r="S3" s="353"/>
      <c r="T3" s="354"/>
      <c r="U3" s="5"/>
      <c r="V3" s="5"/>
      <c r="W3" s="5"/>
    </row>
    <row r="4" spans="1:23" ht="15">
      <c r="A4" s="352"/>
      <c r="B4" s="353"/>
      <c r="C4" s="353"/>
      <c r="D4" s="353"/>
      <c r="E4" s="353"/>
      <c r="F4" s="353"/>
      <c r="G4" s="353"/>
      <c r="H4" s="353"/>
      <c r="I4" s="353"/>
      <c r="J4" s="353"/>
      <c r="K4" s="353"/>
      <c r="L4" s="353"/>
      <c r="M4" s="353"/>
      <c r="N4" s="353"/>
      <c r="O4" s="353"/>
      <c r="P4" s="353"/>
      <c r="Q4" s="353"/>
      <c r="R4" s="353"/>
      <c r="S4" s="353"/>
      <c r="T4" s="354"/>
      <c r="U4" s="5"/>
      <c r="V4" s="5"/>
      <c r="W4" s="5"/>
    </row>
    <row r="5" spans="1:23" ht="15">
      <c r="A5" s="344" t="s">
        <v>410</v>
      </c>
      <c r="B5" s="345"/>
      <c r="C5" s="345"/>
      <c r="D5" s="345"/>
      <c r="E5" s="345"/>
      <c r="F5" s="345"/>
      <c r="G5" s="345"/>
      <c r="H5" s="345"/>
      <c r="I5" s="345"/>
      <c r="J5" s="345"/>
      <c r="K5" s="345"/>
      <c r="L5" s="345"/>
      <c r="M5" s="345"/>
      <c r="N5" s="34"/>
      <c r="O5" s="35"/>
      <c r="P5" s="35"/>
      <c r="Q5" s="35"/>
      <c r="R5" s="35"/>
      <c r="S5" s="35"/>
      <c r="T5" s="36"/>
      <c r="U5" s="5"/>
      <c r="V5" s="5"/>
      <c r="W5" s="5"/>
    </row>
    <row r="6" spans="1:23" ht="15">
      <c r="A6" s="344" t="s">
        <v>411</v>
      </c>
      <c r="B6" s="345"/>
      <c r="C6" s="345"/>
      <c r="D6" s="345"/>
      <c r="E6" s="345"/>
      <c r="F6" s="345"/>
      <c r="G6" s="345"/>
      <c r="H6" s="345"/>
      <c r="I6" s="345"/>
      <c r="J6" s="345"/>
      <c r="K6" s="345"/>
      <c r="L6" s="345"/>
      <c r="M6" s="345"/>
      <c r="N6" s="34"/>
      <c r="O6" s="35"/>
      <c r="P6" s="35"/>
      <c r="Q6" s="35"/>
      <c r="R6" s="35"/>
      <c r="S6" s="35"/>
      <c r="T6" s="36"/>
      <c r="U6" s="5"/>
      <c r="V6" s="5"/>
      <c r="W6" s="5"/>
    </row>
    <row r="7" spans="1:23" ht="15">
      <c r="A7" s="344" t="s">
        <v>427</v>
      </c>
      <c r="B7" s="345"/>
      <c r="C7" s="345"/>
      <c r="D7" s="345"/>
      <c r="E7" s="345"/>
      <c r="F7" s="345"/>
      <c r="G7" s="345"/>
      <c r="H7" s="345"/>
      <c r="I7" s="345"/>
      <c r="J7" s="345"/>
      <c r="K7" s="345"/>
      <c r="L7" s="345"/>
      <c r="M7" s="345"/>
      <c r="N7" s="34"/>
      <c r="O7" s="35"/>
      <c r="P7" s="35"/>
      <c r="Q7" s="35"/>
      <c r="R7" s="35"/>
      <c r="S7" s="35"/>
      <c r="T7" s="36"/>
      <c r="U7" s="5"/>
      <c r="V7" s="5"/>
      <c r="W7" s="5"/>
    </row>
    <row r="8" spans="1:23" ht="15">
      <c r="A8" s="344" t="s">
        <v>428</v>
      </c>
      <c r="B8" s="345"/>
      <c r="C8" s="345"/>
      <c r="D8" s="345"/>
      <c r="E8" s="345"/>
      <c r="F8" s="345"/>
      <c r="G8" s="345"/>
      <c r="H8" s="345"/>
      <c r="I8" s="345"/>
      <c r="J8" s="345"/>
      <c r="K8" s="345"/>
      <c r="L8" s="345"/>
      <c r="M8" s="345"/>
      <c r="N8" s="34"/>
      <c r="O8" s="35"/>
      <c r="P8" s="35"/>
      <c r="Q8" s="35"/>
      <c r="R8" s="35"/>
      <c r="S8" s="35"/>
      <c r="T8" s="36"/>
      <c r="U8" s="5"/>
      <c r="V8" s="5"/>
      <c r="W8" s="5"/>
    </row>
    <row r="9" spans="1:23" ht="15.75" thickBot="1">
      <c r="A9" s="344" t="s">
        <v>429</v>
      </c>
      <c r="B9" s="345"/>
      <c r="C9" s="345"/>
      <c r="D9" s="345"/>
      <c r="E9" s="345"/>
      <c r="F9" s="345"/>
      <c r="G9" s="345"/>
      <c r="H9" s="345"/>
      <c r="I9" s="345"/>
      <c r="J9" s="345"/>
      <c r="K9" s="345"/>
      <c r="L9" s="345"/>
      <c r="M9" s="345"/>
      <c r="N9" s="34"/>
      <c r="O9" s="35"/>
      <c r="P9" s="35"/>
      <c r="Q9" s="35"/>
      <c r="R9" s="35"/>
      <c r="S9" s="35"/>
      <c r="T9" s="36"/>
      <c r="U9" s="5"/>
      <c r="V9" s="5"/>
      <c r="W9" s="5"/>
    </row>
    <row r="10" spans="1:23" ht="15.75" thickBot="1">
      <c r="A10" s="344" t="s">
        <v>430</v>
      </c>
      <c r="B10" s="345"/>
      <c r="C10" s="345"/>
      <c r="D10" s="345"/>
      <c r="E10" s="345"/>
      <c r="F10" s="345"/>
      <c r="G10" s="345"/>
      <c r="H10" s="345"/>
      <c r="I10" s="345"/>
      <c r="J10" s="345"/>
      <c r="K10" s="345"/>
      <c r="L10" s="345"/>
      <c r="M10" s="345"/>
      <c r="N10" s="345"/>
      <c r="O10" s="345"/>
      <c r="P10" s="345"/>
      <c r="Q10" s="345"/>
      <c r="R10" s="359"/>
      <c r="S10" s="355"/>
      <c r="T10" s="356"/>
      <c r="U10" s="5"/>
      <c r="V10" s="5"/>
      <c r="W10" s="5"/>
    </row>
    <row r="11" spans="1:23" ht="15.75" thickBot="1">
      <c r="A11" s="362" t="s">
        <v>438</v>
      </c>
      <c r="B11" s="363"/>
      <c r="C11" s="363"/>
      <c r="D11" s="363"/>
      <c r="E11" s="363"/>
      <c r="F11" s="363"/>
      <c r="G11" s="363"/>
      <c r="H11" s="363"/>
      <c r="I11" s="363"/>
      <c r="J11" s="363"/>
      <c r="K11" s="363"/>
      <c r="L11" s="363"/>
      <c r="M11" s="363"/>
      <c r="N11" s="363"/>
      <c r="O11" s="363"/>
      <c r="P11" s="363"/>
      <c r="Q11" s="363"/>
      <c r="R11" s="364"/>
      <c r="S11" s="360">
        <v>39263</v>
      </c>
      <c r="T11" s="361"/>
      <c r="U11" s="5"/>
      <c r="V11" s="5"/>
      <c r="W11" s="5"/>
    </row>
    <row r="12" spans="1:23" ht="65.25" customHeight="1" thickBot="1">
      <c r="A12" s="317" t="s">
        <v>421</v>
      </c>
      <c r="B12" s="342" t="s">
        <v>405</v>
      </c>
      <c r="C12" s="342" t="s">
        <v>412</v>
      </c>
      <c r="D12" s="319" t="s">
        <v>431</v>
      </c>
      <c r="E12" s="365" t="s">
        <v>432</v>
      </c>
      <c r="F12" s="338" t="s">
        <v>433</v>
      </c>
      <c r="G12" s="357" t="s">
        <v>406</v>
      </c>
      <c r="H12" s="338" t="s">
        <v>414</v>
      </c>
      <c r="I12" s="338" t="s">
        <v>451</v>
      </c>
      <c r="J12" s="338" t="s">
        <v>450</v>
      </c>
      <c r="K12" s="372" t="s">
        <v>407</v>
      </c>
      <c r="L12" s="340" t="s">
        <v>408</v>
      </c>
      <c r="M12" s="336" t="s">
        <v>417</v>
      </c>
      <c r="N12" s="338" t="s">
        <v>416</v>
      </c>
      <c r="O12" s="336" t="s">
        <v>415</v>
      </c>
      <c r="P12" s="336" t="s">
        <v>418</v>
      </c>
      <c r="Q12" s="336" t="s">
        <v>419</v>
      </c>
      <c r="R12" s="336" t="s">
        <v>420</v>
      </c>
      <c r="S12" s="370" t="s">
        <v>453</v>
      </c>
      <c r="T12" s="371"/>
      <c r="U12" s="5"/>
      <c r="V12" s="5"/>
      <c r="W12" s="5"/>
    </row>
    <row r="13" spans="1:23" ht="26.25" customHeight="1" thickBot="1">
      <c r="A13" s="318"/>
      <c r="B13" s="343"/>
      <c r="C13" s="343"/>
      <c r="D13" s="320"/>
      <c r="E13" s="366"/>
      <c r="F13" s="339"/>
      <c r="G13" s="358"/>
      <c r="H13" s="339"/>
      <c r="I13" s="339"/>
      <c r="J13" s="339"/>
      <c r="K13" s="373"/>
      <c r="L13" s="341"/>
      <c r="M13" s="337"/>
      <c r="N13" s="339"/>
      <c r="O13" s="337"/>
      <c r="P13" s="337"/>
      <c r="Q13" s="337"/>
      <c r="R13" s="337"/>
      <c r="S13" s="21" t="s">
        <v>435</v>
      </c>
      <c r="T13" s="22" t="s">
        <v>436</v>
      </c>
      <c r="U13" s="5"/>
      <c r="V13" s="5"/>
      <c r="W13" s="5"/>
    </row>
    <row r="14" spans="1:23" ht="12.75">
      <c r="A14" s="346"/>
      <c r="B14" s="347"/>
      <c r="C14" s="348"/>
      <c r="D14" s="348"/>
      <c r="E14" s="348"/>
      <c r="F14" s="367"/>
      <c r="G14" s="367"/>
      <c r="H14" s="2"/>
      <c r="I14" s="2"/>
      <c r="J14" s="2"/>
      <c r="K14" s="3"/>
      <c r="L14" s="3"/>
      <c r="M14" s="33">
        <f>(+L14-K14)/7</f>
        <v>0</v>
      </c>
      <c r="N14" s="2"/>
      <c r="O14" s="28" t="e">
        <f>IF(N14/J14&gt;1,1,+N14/J14)</f>
        <v>#DIV/0!</v>
      </c>
      <c r="P14" s="9" t="e">
        <f>+M14*O14</f>
        <v>#DIV/0!</v>
      </c>
      <c r="Q14" s="9" t="e">
        <f>IF(L14&lt;=$S$11,P14,0)</f>
        <v>#DIV/0!</v>
      </c>
      <c r="R14" s="9">
        <f>IF($S$11&gt;=L14,M14,0)</f>
        <v>0</v>
      </c>
      <c r="S14" s="369"/>
      <c r="T14" s="368"/>
      <c r="U14" s="5"/>
      <c r="V14" s="5"/>
      <c r="W14" s="5"/>
    </row>
    <row r="15" spans="1:23" ht="12.75">
      <c r="A15" s="307"/>
      <c r="B15" s="309"/>
      <c r="C15" s="303"/>
      <c r="D15" s="303"/>
      <c r="E15" s="303"/>
      <c r="F15" s="291"/>
      <c r="G15" s="291"/>
      <c r="H15" s="1"/>
      <c r="I15" s="1"/>
      <c r="J15" s="12"/>
      <c r="K15" s="4"/>
      <c r="L15" s="4"/>
      <c r="M15" s="20">
        <f aca="true" t="shared" si="0" ref="M15:M37">(+L15-K15)/7</f>
        <v>0</v>
      </c>
      <c r="N15" s="1"/>
      <c r="O15" s="23" t="e">
        <f aca="true" t="shared" si="1" ref="O15:O37">IF(N15/J15&gt;1,1,+N15/J15)</f>
        <v>#DIV/0!</v>
      </c>
      <c r="P15" s="13" t="e">
        <f aca="true" t="shared" si="2" ref="P15:P37">+M15*O15</f>
        <v>#DIV/0!</v>
      </c>
      <c r="Q15" s="13" t="e">
        <f aca="true" t="shared" si="3" ref="Q15:Q37">IF(L15&lt;=$S$11,P15,0)</f>
        <v>#DIV/0!</v>
      </c>
      <c r="R15" s="13">
        <f aca="true" t="shared" si="4" ref="R15:R37">IF($S$11&gt;=L15,M15,0)</f>
        <v>0</v>
      </c>
      <c r="S15" s="286"/>
      <c r="T15" s="294"/>
      <c r="U15" s="5"/>
      <c r="V15" s="5"/>
      <c r="W15" s="5"/>
    </row>
    <row r="16" spans="1:23" ht="12.75">
      <c r="A16" s="307"/>
      <c r="B16" s="309"/>
      <c r="C16" s="303"/>
      <c r="D16" s="303"/>
      <c r="E16" s="303"/>
      <c r="F16" s="291"/>
      <c r="G16" s="291"/>
      <c r="H16" s="1"/>
      <c r="I16" s="1"/>
      <c r="J16" s="12"/>
      <c r="K16" s="4"/>
      <c r="L16" s="4"/>
      <c r="M16" s="20">
        <f t="shared" si="0"/>
        <v>0</v>
      </c>
      <c r="N16" s="1"/>
      <c r="O16" s="23" t="e">
        <f t="shared" si="1"/>
        <v>#DIV/0!</v>
      </c>
      <c r="P16" s="13" t="e">
        <f t="shared" si="2"/>
        <v>#DIV/0!</v>
      </c>
      <c r="Q16" s="13" t="e">
        <f t="shared" si="3"/>
        <v>#DIV/0!</v>
      </c>
      <c r="R16" s="13">
        <f t="shared" si="4"/>
        <v>0</v>
      </c>
      <c r="S16" s="286"/>
      <c r="T16" s="294"/>
      <c r="U16" s="5"/>
      <c r="V16" s="5"/>
      <c r="W16" s="5"/>
    </row>
    <row r="17" spans="1:20" s="8" customFormat="1" ht="12.75">
      <c r="A17" s="307"/>
      <c r="B17" s="309"/>
      <c r="C17" s="303"/>
      <c r="D17" s="303"/>
      <c r="E17" s="303"/>
      <c r="F17" s="291"/>
      <c r="G17" s="291"/>
      <c r="H17" s="6"/>
      <c r="I17" s="6"/>
      <c r="J17" s="12"/>
      <c r="K17" s="7"/>
      <c r="L17" s="7"/>
      <c r="M17" s="20">
        <f t="shared" si="0"/>
        <v>0</v>
      </c>
      <c r="N17" s="6"/>
      <c r="O17" s="23" t="e">
        <f t="shared" si="1"/>
        <v>#DIV/0!</v>
      </c>
      <c r="P17" s="13" t="e">
        <f t="shared" si="2"/>
        <v>#DIV/0!</v>
      </c>
      <c r="Q17" s="13" t="e">
        <f t="shared" si="3"/>
        <v>#DIV/0!</v>
      </c>
      <c r="R17" s="13">
        <f t="shared" si="4"/>
        <v>0</v>
      </c>
      <c r="S17" s="287"/>
      <c r="T17" s="296"/>
    </row>
    <row r="18" spans="1:20" ht="12.75">
      <c r="A18" s="307"/>
      <c r="B18" s="309"/>
      <c r="C18" s="303"/>
      <c r="D18" s="303"/>
      <c r="E18" s="303"/>
      <c r="F18" s="291"/>
      <c r="G18" s="291"/>
      <c r="H18" s="12"/>
      <c r="I18" s="12"/>
      <c r="J18" s="12"/>
      <c r="K18" s="4"/>
      <c r="L18" s="4"/>
      <c r="M18" s="20">
        <f>(+L18-K18)/7</f>
        <v>0</v>
      </c>
      <c r="N18" s="12"/>
      <c r="O18" s="23" t="e">
        <f t="shared" si="1"/>
        <v>#DIV/0!</v>
      </c>
      <c r="P18" s="13" t="e">
        <f t="shared" si="2"/>
        <v>#DIV/0!</v>
      </c>
      <c r="Q18" s="13" t="e">
        <f t="shared" si="3"/>
        <v>#DIV/0!</v>
      </c>
      <c r="R18" s="13">
        <f t="shared" si="4"/>
        <v>0</v>
      </c>
      <c r="S18" s="285"/>
      <c r="T18" s="293"/>
    </row>
    <row r="19" spans="1:20" ht="12.75">
      <c r="A19" s="307"/>
      <c r="B19" s="309"/>
      <c r="C19" s="303"/>
      <c r="D19" s="303"/>
      <c r="E19" s="303"/>
      <c r="F19" s="291"/>
      <c r="G19" s="291"/>
      <c r="H19" s="1"/>
      <c r="I19" s="1"/>
      <c r="J19" s="12"/>
      <c r="K19" s="4"/>
      <c r="L19" s="4"/>
      <c r="M19" s="20">
        <f t="shared" si="0"/>
        <v>0</v>
      </c>
      <c r="N19" s="1"/>
      <c r="O19" s="23" t="e">
        <f t="shared" si="1"/>
        <v>#DIV/0!</v>
      </c>
      <c r="P19" s="13" t="e">
        <f t="shared" si="2"/>
        <v>#DIV/0!</v>
      </c>
      <c r="Q19" s="13" t="e">
        <f t="shared" si="3"/>
        <v>#DIV/0!</v>
      </c>
      <c r="R19" s="13">
        <f t="shared" si="4"/>
        <v>0</v>
      </c>
      <c r="S19" s="286"/>
      <c r="T19" s="294"/>
    </row>
    <row r="20" spans="1:20" ht="12.75">
      <c r="A20" s="307"/>
      <c r="B20" s="309"/>
      <c r="C20" s="303"/>
      <c r="D20" s="303"/>
      <c r="E20" s="303"/>
      <c r="F20" s="291"/>
      <c r="G20" s="291"/>
      <c r="H20" s="1"/>
      <c r="I20" s="1"/>
      <c r="J20" s="12"/>
      <c r="K20" s="4"/>
      <c r="L20" s="4"/>
      <c r="M20" s="20">
        <f t="shared" si="0"/>
        <v>0</v>
      </c>
      <c r="N20" s="1"/>
      <c r="O20" s="23" t="e">
        <f t="shared" si="1"/>
        <v>#DIV/0!</v>
      </c>
      <c r="P20" s="13" t="e">
        <f t="shared" si="2"/>
        <v>#DIV/0!</v>
      </c>
      <c r="Q20" s="13" t="e">
        <f t="shared" si="3"/>
        <v>#DIV/0!</v>
      </c>
      <c r="R20" s="13">
        <f t="shared" si="4"/>
        <v>0</v>
      </c>
      <c r="S20" s="286"/>
      <c r="T20" s="294"/>
    </row>
    <row r="21" spans="1:20" ht="12.75">
      <c r="A21" s="307"/>
      <c r="B21" s="309"/>
      <c r="C21" s="303"/>
      <c r="D21" s="303"/>
      <c r="E21" s="303"/>
      <c r="F21" s="291"/>
      <c r="G21" s="291"/>
      <c r="H21" s="6"/>
      <c r="I21" s="6"/>
      <c r="J21" s="12"/>
      <c r="K21" s="7"/>
      <c r="L21" s="7"/>
      <c r="M21" s="20">
        <f t="shared" si="0"/>
        <v>0</v>
      </c>
      <c r="N21" s="6"/>
      <c r="O21" s="23" t="e">
        <f t="shared" si="1"/>
        <v>#DIV/0!</v>
      </c>
      <c r="P21" s="13" t="e">
        <f t="shared" si="2"/>
        <v>#DIV/0!</v>
      </c>
      <c r="Q21" s="13" t="e">
        <f t="shared" si="3"/>
        <v>#DIV/0!</v>
      </c>
      <c r="R21" s="13">
        <f t="shared" si="4"/>
        <v>0</v>
      </c>
      <c r="S21" s="287"/>
      <c r="T21" s="296"/>
    </row>
    <row r="22" spans="1:20" ht="12.75">
      <c r="A22" s="307"/>
      <c r="B22" s="309"/>
      <c r="C22" s="303"/>
      <c r="D22" s="303"/>
      <c r="E22" s="303"/>
      <c r="F22" s="291"/>
      <c r="G22" s="291"/>
      <c r="H22" s="12"/>
      <c r="I22" s="12"/>
      <c r="J22" s="12"/>
      <c r="K22" s="4"/>
      <c r="L22" s="4"/>
      <c r="M22" s="20">
        <f>(+L22-K22)/7</f>
        <v>0</v>
      </c>
      <c r="N22" s="12"/>
      <c r="O22" s="23" t="e">
        <f t="shared" si="1"/>
        <v>#DIV/0!</v>
      </c>
      <c r="P22" s="13" t="e">
        <f t="shared" si="2"/>
        <v>#DIV/0!</v>
      </c>
      <c r="Q22" s="13" t="e">
        <f t="shared" si="3"/>
        <v>#DIV/0!</v>
      </c>
      <c r="R22" s="13">
        <f t="shared" si="4"/>
        <v>0</v>
      </c>
      <c r="S22" s="285"/>
      <c r="T22" s="293"/>
    </row>
    <row r="23" spans="1:20" ht="12.75">
      <c r="A23" s="307"/>
      <c r="B23" s="309"/>
      <c r="C23" s="303"/>
      <c r="D23" s="303"/>
      <c r="E23" s="303"/>
      <c r="F23" s="291"/>
      <c r="G23" s="291"/>
      <c r="H23" s="1"/>
      <c r="I23" s="1"/>
      <c r="J23" s="12"/>
      <c r="K23" s="4"/>
      <c r="L23" s="4"/>
      <c r="M23" s="20">
        <f t="shared" si="0"/>
        <v>0</v>
      </c>
      <c r="N23" s="1"/>
      <c r="O23" s="23" t="e">
        <f t="shared" si="1"/>
        <v>#DIV/0!</v>
      </c>
      <c r="P23" s="13" t="e">
        <f t="shared" si="2"/>
        <v>#DIV/0!</v>
      </c>
      <c r="Q23" s="13" t="e">
        <f t="shared" si="3"/>
        <v>#DIV/0!</v>
      </c>
      <c r="R23" s="13">
        <f t="shared" si="4"/>
        <v>0</v>
      </c>
      <c r="S23" s="286"/>
      <c r="T23" s="294"/>
    </row>
    <row r="24" spans="1:20" ht="12.75">
      <c r="A24" s="307"/>
      <c r="B24" s="309"/>
      <c r="C24" s="303"/>
      <c r="D24" s="303"/>
      <c r="E24" s="303"/>
      <c r="F24" s="291"/>
      <c r="G24" s="291"/>
      <c r="H24" s="1"/>
      <c r="I24" s="1"/>
      <c r="J24" s="12"/>
      <c r="K24" s="4"/>
      <c r="L24" s="4"/>
      <c r="M24" s="20">
        <f t="shared" si="0"/>
        <v>0</v>
      </c>
      <c r="N24" s="1"/>
      <c r="O24" s="23" t="e">
        <f t="shared" si="1"/>
        <v>#DIV/0!</v>
      </c>
      <c r="P24" s="13" t="e">
        <f t="shared" si="2"/>
        <v>#DIV/0!</v>
      </c>
      <c r="Q24" s="13" t="e">
        <f t="shared" si="3"/>
        <v>#DIV/0!</v>
      </c>
      <c r="R24" s="13">
        <f t="shared" si="4"/>
        <v>0</v>
      </c>
      <c r="S24" s="286"/>
      <c r="T24" s="294"/>
    </row>
    <row r="25" spans="1:20" ht="12.75">
      <c r="A25" s="307"/>
      <c r="B25" s="309"/>
      <c r="C25" s="303"/>
      <c r="D25" s="303"/>
      <c r="E25" s="303"/>
      <c r="F25" s="291"/>
      <c r="G25" s="291"/>
      <c r="H25" s="6"/>
      <c r="I25" s="6"/>
      <c r="J25" s="12"/>
      <c r="K25" s="7"/>
      <c r="L25" s="7"/>
      <c r="M25" s="20">
        <f t="shared" si="0"/>
        <v>0</v>
      </c>
      <c r="N25" s="6"/>
      <c r="O25" s="23" t="e">
        <f t="shared" si="1"/>
        <v>#DIV/0!</v>
      </c>
      <c r="P25" s="13" t="e">
        <f t="shared" si="2"/>
        <v>#DIV/0!</v>
      </c>
      <c r="Q25" s="13" t="e">
        <f t="shared" si="3"/>
        <v>#DIV/0!</v>
      </c>
      <c r="R25" s="13">
        <f t="shared" si="4"/>
        <v>0</v>
      </c>
      <c r="S25" s="287"/>
      <c r="T25" s="296"/>
    </row>
    <row r="26" spans="1:20" ht="12.75">
      <c r="A26" s="307"/>
      <c r="B26" s="309"/>
      <c r="C26" s="303"/>
      <c r="D26" s="303"/>
      <c r="E26" s="303"/>
      <c r="F26" s="291"/>
      <c r="G26" s="291"/>
      <c r="H26" s="12"/>
      <c r="I26" s="12"/>
      <c r="J26" s="12"/>
      <c r="K26" s="4"/>
      <c r="L26" s="4"/>
      <c r="M26" s="20">
        <f>(+L26-K26)/7</f>
        <v>0</v>
      </c>
      <c r="N26" s="12"/>
      <c r="O26" s="23" t="e">
        <f t="shared" si="1"/>
        <v>#DIV/0!</v>
      </c>
      <c r="P26" s="13" t="e">
        <f t="shared" si="2"/>
        <v>#DIV/0!</v>
      </c>
      <c r="Q26" s="13" t="e">
        <f t="shared" si="3"/>
        <v>#DIV/0!</v>
      </c>
      <c r="R26" s="13">
        <f t="shared" si="4"/>
        <v>0</v>
      </c>
      <c r="S26" s="285"/>
      <c r="T26" s="293"/>
    </row>
    <row r="27" spans="1:20" ht="12.75">
      <c r="A27" s="307"/>
      <c r="B27" s="309"/>
      <c r="C27" s="303"/>
      <c r="D27" s="303"/>
      <c r="E27" s="303"/>
      <c r="F27" s="291"/>
      <c r="G27" s="291"/>
      <c r="H27" s="1"/>
      <c r="I27" s="1"/>
      <c r="J27" s="12"/>
      <c r="K27" s="4"/>
      <c r="L27" s="4"/>
      <c r="M27" s="20">
        <f t="shared" si="0"/>
        <v>0</v>
      </c>
      <c r="N27" s="1"/>
      <c r="O27" s="23" t="e">
        <f t="shared" si="1"/>
        <v>#DIV/0!</v>
      </c>
      <c r="P27" s="13" t="e">
        <f t="shared" si="2"/>
        <v>#DIV/0!</v>
      </c>
      <c r="Q27" s="13" t="e">
        <f t="shared" si="3"/>
        <v>#DIV/0!</v>
      </c>
      <c r="R27" s="13">
        <f t="shared" si="4"/>
        <v>0</v>
      </c>
      <c r="S27" s="286"/>
      <c r="T27" s="294"/>
    </row>
    <row r="28" spans="1:20" ht="12.75">
      <c r="A28" s="307"/>
      <c r="B28" s="309"/>
      <c r="C28" s="303"/>
      <c r="D28" s="303"/>
      <c r="E28" s="303"/>
      <c r="F28" s="291"/>
      <c r="G28" s="291"/>
      <c r="H28" s="1"/>
      <c r="I28" s="1"/>
      <c r="J28" s="12"/>
      <c r="K28" s="4"/>
      <c r="L28" s="4"/>
      <c r="M28" s="20">
        <f t="shared" si="0"/>
        <v>0</v>
      </c>
      <c r="N28" s="1"/>
      <c r="O28" s="23" t="e">
        <f t="shared" si="1"/>
        <v>#DIV/0!</v>
      </c>
      <c r="P28" s="13" t="e">
        <f t="shared" si="2"/>
        <v>#DIV/0!</v>
      </c>
      <c r="Q28" s="13" t="e">
        <f t="shared" si="3"/>
        <v>#DIV/0!</v>
      </c>
      <c r="R28" s="13">
        <f t="shared" si="4"/>
        <v>0</v>
      </c>
      <c r="S28" s="286"/>
      <c r="T28" s="294"/>
    </row>
    <row r="29" spans="1:20" ht="12.75">
      <c r="A29" s="307"/>
      <c r="B29" s="309"/>
      <c r="C29" s="303"/>
      <c r="D29" s="303"/>
      <c r="E29" s="303"/>
      <c r="F29" s="291"/>
      <c r="G29" s="291"/>
      <c r="H29" s="6"/>
      <c r="I29" s="6"/>
      <c r="J29" s="12"/>
      <c r="K29" s="7"/>
      <c r="L29" s="7"/>
      <c r="M29" s="20">
        <f t="shared" si="0"/>
        <v>0</v>
      </c>
      <c r="N29" s="6"/>
      <c r="O29" s="23" t="e">
        <f t="shared" si="1"/>
        <v>#DIV/0!</v>
      </c>
      <c r="P29" s="13" t="e">
        <f t="shared" si="2"/>
        <v>#DIV/0!</v>
      </c>
      <c r="Q29" s="13" t="e">
        <f t="shared" si="3"/>
        <v>#DIV/0!</v>
      </c>
      <c r="R29" s="13">
        <f t="shared" si="4"/>
        <v>0</v>
      </c>
      <c r="S29" s="287"/>
      <c r="T29" s="296"/>
    </row>
    <row r="30" spans="1:20" ht="12.75">
      <c r="A30" s="307"/>
      <c r="B30" s="309"/>
      <c r="C30" s="303"/>
      <c r="D30" s="303"/>
      <c r="E30" s="303"/>
      <c r="F30" s="291"/>
      <c r="G30" s="291"/>
      <c r="H30" s="12"/>
      <c r="I30" s="12"/>
      <c r="J30" s="12"/>
      <c r="K30" s="4"/>
      <c r="L30" s="4"/>
      <c r="M30" s="20">
        <f>(+L30-K30)/7</f>
        <v>0</v>
      </c>
      <c r="N30" s="12"/>
      <c r="O30" s="23" t="e">
        <f t="shared" si="1"/>
        <v>#DIV/0!</v>
      </c>
      <c r="P30" s="13" t="e">
        <f t="shared" si="2"/>
        <v>#DIV/0!</v>
      </c>
      <c r="Q30" s="13" t="e">
        <f t="shared" si="3"/>
        <v>#DIV/0!</v>
      </c>
      <c r="R30" s="13">
        <f t="shared" si="4"/>
        <v>0</v>
      </c>
      <c r="S30" s="285"/>
      <c r="T30" s="293"/>
    </row>
    <row r="31" spans="1:20" ht="12.75">
      <c r="A31" s="307"/>
      <c r="B31" s="309"/>
      <c r="C31" s="303"/>
      <c r="D31" s="303"/>
      <c r="E31" s="303"/>
      <c r="F31" s="291"/>
      <c r="G31" s="291"/>
      <c r="H31" s="1"/>
      <c r="I31" s="1"/>
      <c r="J31" s="12"/>
      <c r="K31" s="4"/>
      <c r="L31" s="4"/>
      <c r="M31" s="20">
        <f t="shared" si="0"/>
        <v>0</v>
      </c>
      <c r="N31" s="1"/>
      <c r="O31" s="23" t="e">
        <f t="shared" si="1"/>
        <v>#DIV/0!</v>
      </c>
      <c r="P31" s="13" t="e">
        <f t="shared" si="2"/>
        <v>#DIV/0!</v>
      </c>
      <c r="Q31" s="13" t="e">
        <f t="shared" si="3"/>
        <v>#DIV/0!</v>
      </c>
      <c r="R31" s="13">
        <f t="shared" si="4"/>
        <v>0</v>
      </c>
      <c r="S31" s="286"/>
      <c r="T31" s="294"/>
    </row>
    <row r="32" spans="1:20" ht="12.75">
      <c r="A32" s="307"/>
      <c r="B32" s="309"/>
      <c r="C32" s="303"/>
      <c r="D32" s="303"/>
      <c r="E32" s="303"/>
      <c r="F32" s="291"/>
      <c r="G32" s="291"/>
      <c r="H32" s="1"/>
      <c r="I32" s="1"/>
      <c r="J32" s="12"/>
      <c r="K32" s="4"/>
      <c r="L32" s="4"/>
      <c r="M32" s="20">
        <f t="shared" si="0"/>
        <v>0</v>
      </c>
      <c r="N32" s="1"/>
      <c r="O32" s="23" t="e">
        <f t="shared" si="1"/>
        <v>#DIV/0!</v>
      </c>
      <c r="P32" s="13" t="e">
        <f t="shared" si="2"/>
        <v>#DIV/0!</v>
      </c>
      <c r="Q32" s="13" t="e">
        <f t="shared" si="3"/>
        <v>#DIV/0!</v>
      </c>
      <c r="R32" s="13">
        <f t="shared" si="4"/>
        <v>0</v>
      </c>
      <c r="S32" s="286"/>
      <c r="T32" s="294"/>
    </row>
    <row r="33" spans="1:20" ht="12.75">
      <c r="A33" s="307"/>
      <c r="B33" s="309"/>
      <c r="C33" s="303"/>
      <c r="D33" s="303"/>
      <c r="E33" s="303"/>
      <c r="F33" s="291"/>
      <c r="G33" s="291"/>
      <c r="H33" s="6"/>
      <c r="I33" s="6"/>
      <c r="J33" s="12"/>
      <c r="K33" s="7"/>
      <c r="L33" s="7"/>
      <c r="M33" s="20">
        <f t="shared" si="0"/>
        <v>0</v>
      </c>
      <c r="N33" s="6"/>
      <c r="O33" s="23" t="e">
        <f t="shared" si="1"/>
        <v>#DIV/0!</v>
      </c>
      <c r="P33" s="13" t="e">
        <f t="shared" si="2"/>
        <v>#DIV/0!</v>
      </c>
      <c r="Q33" s="13" t="e">
        <f t="shared" si="3"/>
        <v>#DIV/0!</v>
      </c>
      <c r="R33" s="13">
        <f t="shared" si="4"/>
        <v>0</v>
      </c>
      <c r="S33" s="287"/>
      <c r="T33" s="296"/>
    </row>
    <row r="34" spans="1:20" ht="12.75">
      <c r="A34" s="307"/>
      <c r="B34" s="309"/>
      <c r="C34" s="303"/>
      <c r="D34" s="303"/>
      <c r="E34" s="303"/>
      <c r="F34" s="291"/>
      <c r="G34" s="291"/>
      <c r="H34" s="12"/>
      <c r="I34" s="12"/>
      <c r="J34" s="12"/>
      <c r="K34" s="4"/>
      <c r="L34" s="4"/>
      <c r="M34" s="20">
        <f>(+L34-K34)/7</f>
        <v>0</v>
      </c>
      <c r="N34" s="6"/>
      <c r="O34" s="23" t="e">
        <f t="shared" si="1"/>
        <v>#DIV/0!</v>
      </c>
      <c r="P34" s="13" t="e">
        <f>+M34*O34</f>
        <v>#DIV/0!</v>
      </c>
      <c r="Q34" s="13" t="e">
        <f t="shared" si="3"/>
        <v>#DIV/0!</v>
      </c>
      <c r="R34" s="13">
        <f t="shared" si="4"/>
        <v>0</v>
      </c>
      <c r="S34" s="285"/>
      <c r="T34" s="293"/>
    </row>
    <row r="35" spans="1:20" ht="12.75">
      <c r="A35" s="307"/>
      <c r="B35" s="309"/>
      <c r="C35" s="303"/>
      <c r="D35" s="303"/>
      <c r="E35" s="303"/>
      <c r="F35" s="291"/>
      <c r="G35" s="291"/>
      <c r="H35" s="1"/>
      <c r="I35" s="1"/>
      <c r="J35" s="12"/>
      <c r="K35" s="4"/>
      <c r="L35" s="4"/>
      <c r="M35" s="20">
        <f t="shared" si="0"/>
        <v>0</v>
      </c>
      <c r="N35" s="12"/>
      <c r="O35" s="23" t="e">
        <f t="shared" si="1"/>
        <v>#DIV/0!</v>
      </c>
      <c r="P35" s="13" t="e">
        <f t="shared" si="2"/>
        <v>#DIV/0!</v>
      </c>
      <c r="Q35" s="13" t="e">
        <f t="shared" si="3"/>
        <v>#DIV/0!</v>
      </c>
      <c r="R35" s="13">
        <f t="shared" si="4"/>
        <v>0</v>
      </c>
      <c r="S35" s="286"/>
      <c r="T35" s="294"/>
    </row>
    <row r="36" spans="1:20" ht="12.75">
      <c r="A36" s="307"/>
      <c r="B36" s="309"/>
      <c r="C36" s="303"/>
      <c r="D36" s="303"/>
      <c r="E36" s="303"/>
      <c r="F36" s="291"/>
      <c r="G36" s="291"/>
      <c r="H36" s="1"/>
      <c r="I36" s="1"/>
      <c r="J36" s="12"/>
      <c r="K36" s="4"/>
      <c r="L36" s="4"/>
      <c r="M36" s="20">
        <f t="shared" si="0"/>
        <v>0</v>
      </c>
      <c r="N36" s="1"/>
      <c r="O36" s="23" t="e">
        <f t="shared" si="1"/>
        <v>#DIV/0!</v>
      </c>
      <c r="P36" s="13" t="e">
        <f t="shared" si="2"/>
        <v>#DIV/0!</v>
      </c>
      <c r="Q36" s="13" t="e">
        <f t="shared" si="3"/>
        <v>#DIV/0!</v>
      </c>
      <c r="R36" s="13">
        <f t="shared" si="4"/>
        <v>0</v>
      </c>
      <c r="S36" s="286"/>
      <c r="T36" s="294"/>
    </row>
    <row r="37" spans="1:20" ht="13.5" thickBot="1">
      <c r="A37" s="308"/>
      <c r="B37" s="310"/>
      <c r="C37" s="311"/>
      <c r="D37" s="311"/>
      <c r="E37" s="311"/>
      <c r="F37" s="304"/>
      <c r="G37" s="304"/>
      <c r="H37" s="10"/>
      <c r="I37" s="10"/>
      <c r="J37" s="29"/>
      <c r="K37" s="11"/>
      <c r="L37" s="11"/>
      <c r="M37" s="30">
        <f t="shared" si="0"/>
        <v>0</v>
      </c>
      <c r="N37" s="14"/>
      <c r="O37" s="31" t="e">
        <f t="shared" si="1"/>
        <v>#DIV/0!</v>
      </c>
      <c r="P37" s="32" t="e">
        <f t="shared" si="2"/>
        <v>#DIV/0!</v>
      </c>
      <c r="Q37" s="32" t="e">
        <f t="shared" si="3"/>
        <v>#DIV/0!</v>
      </c>
      <c r="R37" s="32">
        <f t="shared" si="4"/>
        <v>0</v>
      </c>
      <c r="S37" s="292"/>
      <c r="T37" s="295"/>
    </row>
    <row r="38" spans="1:20" ht="13.5" thickBot="1">
      <c r="A38" s="305" t="s">
        <v>434</v>
      </c>
      <c r="B38" s="306"/>
      <c r="C38" s="306"/>
      <c r="D38" s="306"/>
      <c r="E38" s="306"/>
      <c r="F38" s="306"/>
      <c r="G38" s="306"/>
      <c r="H38" s="306"/>
      <c r="I38" s="306"/>
      <c r="J38" s="306"/>
      <c r="K38" s="306"/>
      <c r="L38" s="306"/>
      <c r="M38" s="306"/>
      <c r="N38" s="306"/>
      <c r="O38" s="306"/>
      <c r="P38" s="24" t="e">
        <f>SUM(P14:P37)</f>
        <v>#DIV/0!</v>
      </c>
      <c r="Q38" s="24" t="e">
        <f>SUM(Q14:Q37)</f>
        <v>#DIV/0!</v>
      </c>
      <c r="R38" s="25">
        <f>SUM(R14:R37)</f>
        <v>0</v>
      </c>
      <c r="S38" s="26"/>
      <c r="T38" s="27"/>
    </row>
    <row r="39" spans="1:20" ht="12.75" customHeight="1">
      <c r="A39" s="327"/>
      <c r="B39" s="328"/>
      <c r="C39" s="328"/>
      <c r="D39" s="328"/>
      <c r="E39" s="328"/>
      <c r="F39" s="328"/>
      <c r="G39" s="328"/>
      <c r="H39" s="328"/>
      <c r="I39" s="328"/>
      <c r="J39" s="328"/>
      <c r="K39" s="328"/>
      <c r="L39" s="328"/>
      <c r="M39" s="328"/>
      <c r="N39" s="328"/>
      <c r="O39" s="328"/>
      <c r="P39" s="328"/>
      <c r="Q39" s="328"/>
      <c r="R39" s="328"/>
      <c r="S39" s="328"/>
      <c r="T39" s="329"/>
    </row>
    <row r="40" spans="1:20" ht="13.5" thickBot="1">
      <c r="A40" s="330"/>
      <c r="B40" s="331"/>
      <c r="C40" s="331"/>
      <c r="D40" s="331"/>
      <c r="E40" s="331"/>
      <c r="F40" s="331"/>
      <c r="G40" s="331"/>
      <c r="H40" s="331"/>
      <c r="I40" s="331"/>
      <c r="J40" s="331"/>
      <c r="K40" s="331"/>
      <c r="L40" s="331"/>
      <c r="M40" s="331"/>
      <c r="N40" s="331"/>
      <c r="O40" s="331"/>
      <c r="P40" s="331"/>
      <c r="Q40" s="331"/>
      <c r="R40" s="331"/>
      <c r="S40" s="331"/>
      <c r="T40" s="332"/>
    </row>
    <row r="41" spans="1:20" ht="12.75">
      <c r="A41" s="37"/>
      <c r="B41" s="37"/>
      <c r="C41" s="37"/>
      <c r="D41" s="37"/>
      <c r="E41" s="37"/>
      <c r="F41" s="37"/>
      <c r="G41" s="37"/>
      <c r="H41" s="37"/>
      <c r="I41" s="37"/>
      <c r="J41" s="37"/>
      <c r="K41" s="37"/>
      <c r="L41" s="37"/>
      <c r="M41" s="37"/>
      <c r="N41" s="37"/>
      <c r="O41" s="37"/>
      <c r="P41" s="37"/>
      <c r="Q41" s="37"/>
      <c r="R41" s="37"/>
      <c r="S41" s="37"/>
      <c r="T41" s="37"/>
    </row>
    <row r="42" spans="1:20" ht="13.5" thickBot="1">
      <c r="A42" s="37"/>
      <c r="B42" s="37"/>
      <c r="C42" s="37"/>
      <c r="D42" s="37"/>
      <c r="E42" s="37"/>
      <c r="F42" s="37"/>
      <c r="G42" s="37"/>
      <c r="H42" s="37"/>
      <c r="I42" s="37"/>
      <c r="J42" s="37"/>
      <c r="K42" s="37"/>
      <c r="L42" s="37"/>
      <c r="M42" s="37"/>
      <c r="N42" s="37"/>
      <c r="O42" s="37"/>
      <c r="P42" s="37"/>
      <c r="Q42" s="37"/>
      <c r="R42" s="37"/>
      <c r="S42" s="37"/>
      <c r="T42" s="37"/>
    </row>
    <row r="43" spans="1:20" ht="13.5" thickBot="1">
      <c r="A43" s="321" t="s">
        <v>425</v>
      </c>
      <c r="B43" s="322"/>
      <c r="C43" s="322"/>
      <c r="D43" s="322"/>
      <c r="E43" s="323"/>
      <c r="F43" s="37"/>
      <c r="G43" s="333" t="s">
        <v>440</v>
      </c>
      <c r="H43" s="334"/>
      <c r="I43" s="334"/>
      <c r="J43" s="334"/>
      <c r="K43" s="334"/>
      <c r="L43" s="334"/>
      <c r="M43" s="334"/>
      <c r="N43" s="334"/>
      <c r="O43" s="334"/>
      <c r="P43" s="334"/>
      <c r="Q43" s="334"/>
      <c r="R43" s="334"/>
      <c r="S43" s="334"/>
      <c r="T43" s="335"/>
    </row>
    <row r="44" spans="1:20" ht="13.5" thickBot="1">
      <c r="A44" s="324"/>
      <c r="B44" s="324"/>
      <c r="C44" s="324"/>
      <c r="D44" s="324"/>
      <c r="E44" s="324"/>
      <c r="F44" s="37"/>
      <c r="G44" s="288" t="s">
        <v>441</v>
      </c>
      <c r="H44" s="289"/>
      <c r="I44" s="289"/>
      <c r="J44" s="289"/>
      <c r="K44" s="289"/>
      <c r="L44" s="289"/>
      <c r="M44" s="289"/>
      <c r="N44" s="289"/>
      <c r="O44" s="289"/>
      <c r="P44" s="289"/>
      <c r="Q44" s="289"/>
      <c r="R44" s="289"/>
      <c r="S44" s="289"/>
      <c r="T44" s="290"/>
    </row>
    <row r="45" spans="1:20" ht="27" customHeight="1" thickBot="1">
      <c r="A45" s="325"/>
      <c r="B45" s="326"/>
      <c r="C45" s="275" t="s">
        <v>422</v>
      </c>
      <c r="D45" s="276"/>
      <c r="E45" s="277"/>
      <c r="F45" s="37"/>
      <c r="G45" s="297" t="s">
        <v>442</v>
      </c>
      <c r="H45" s="298"/>
      <c r="I45" s="298"/>
      <c r="J45" s="298"/>
      <c r="K45" s="298"/>
      <c r="L45" s="298"/>
      <c r="M45" s="298"/>
      <c r="N45" s="298"/>
      <c r="O45" s="298"/>
      <c r="P45" s="298"/>
      <c r="Q45" s="299"/>
      <c r="R45" s="271" t="s">
        <v>446</v>
      </c>
      <c r="S45" s="272"/>
      <c r="T45" s="16">
        <f>+R38</f>
        <v>0</v>
      </c>
    </row>
    <row r="46" spans="1:20" ht="28.5" customHeight="1" thickBot="1">
      <c r="A46" s="281"/>
      <c r="B46" s="282"/>
      <c r="C46" s="275" t="s">
        <v>423</v>
      </c>
      <c r="D46" s="276"/>
      <c r="E46" s="277"/>
      <c r="F46" s="37"/>
      <c r="G46" s="300" t="s">
        <v>443</v>
      </c>
      <c r="H46" s="301"/>
      <c r="I46" s="301"/>
      <c r="J46" s="301"/>
      <c r="K46" s="301"/>
      <c r="L46" s="301"/>
      <c r="M46" s="301"/>
      <c r="N46" s="301"/>
      <c r="O46" s="301"/>
      <c r="P46" s="301"/>
      <c r="Q46" s="302"/>
      <c r="R46" s="283" t="s">
        <v>447</v>
      </c>
      <c r="S46" s="284"/>
      <c r="T46" s="17">
        <f>SUM(M14:M37)</f>
        <v>0</v>
      </c>
    </row>
    <row r="47" spans="1:20" ht="31.5" customHeight="1" thickBot="1">
      <c r="A47" s="312"/>
      <c r="B47" s="313"/>
      <c r="C47" s="275" t="s">
        <v>424</v>
      </c>
      <c r="D47" s="276"/>
      <c r="E47" s="277"/>
      <c r="F47" s="37"/>
      <c r="G47" s="314" t="s">
        <v>444</v>
      </c>
      <c r="H47" s="315"/>
      <c r="I47" s="315"/>
      <c r="J47" s="315"/>
      <c r="K47" s="315"/>
      <c r="L47" s="315"/>
      <c r="M47" s="315"/>
      <c r="N47" s="315"/>
      <c r="O47" s="315"/>
      <c r="P47" s="315"/>
      <c r="Q47" s="316"/>
      <c r="R47" s="271" t="s">
        <v>449</v>
      </c>
      <c r="S47" s="278"/>
      <c r="T47" s="18" t="e">
        <f>IF(Q38=0,0,+Q38/T45)</f>
        <v>#DIV/0!</v>
      </c>
    </row>
    <row r="48" spans="1:20" ht="24.75" customHeight="1" thickBot="1">
      <c r="A48" s="273"/>
      <c r="B48" s="274"/>
      <c r="C48" s="275" t="s">
        <v>439</v>
      </c>
      <c r="D48" s="276"/>
      <c r="E48" s="277"/>
      <c r="F48" s="37"/>
      <c r="G48" s="268" t="s">
        <v>445</v>
      </c>
      <c r="H48" s="269"/>
      <c r="I48" s="269"/>
      <c r="J48" s="269"/>
      <c r="K48" s="269"/>
      <c r="L48" s="269"/>
      <c r="M48" s="269"/>
      <c r="N48" s="269"/>
      <c r="O48" s="269"/>
      <c r="P48" s="269"/>
      <c r="Q48" s="270"/>
      <c r="R48" s="279" t="s">
        <v>448</v>
      </c>
      <c r="S48" s="280"/>
      <c r="T48" s="19" t="e">
        <f>IF(P38=0,0,+P38/T46)</f>
        <v>#DIV/0!</v>
      </c>
    </row>
    <row r="49" spans="1:20" ht="12.75">
      <c r="A49" s="37"/>
      <c r="B49" s="37"/>
      <c r="C49" s="37"/>
      <c r="D49" s="37"/>
      <c r="E49" s="37"/>
      <c r="F49" s="37"/>
      <c r="G49" s="37"/>
      <c r="H49" s="37"/>
      <c r="I49" s="37"/>
      <c r="J49" s="37"/>
      <c r="K49" s="37"/>
      <c r="L49" s="37"/>
      <c r="M49" s="37"/>
      <c r="N49" s="37"/>
      <c r="O49" s="37"/>
      <c r="P49" s="37"/>
      <c r="Q49" s="37"/>
      <c r="R49" s="37"/>
      <c r="S49" s="37"/>
      <c r="T49" s="37"/>
    </row>
    <row r="52" ht="12.75">
      <c r="R52" s="15"/>
    </row>
  </sheetData>
  <sheetProtection/>
  <mergeCells count="108">
    <mergeCell ref="T22:T25"/>
    <mergeCell ref="T14:T17"/>
    <mergeCell ref="S14:S17"/>
    <mergeCell ref="F12:F13"/>
    <mergeCell ref="O12:O13"/>
    <mergeCell ref="J12:J13"/>
    <mergeCell ref="Q12:Q13"/>
    <mergeCell ref="S12:T12"/>
    <mergeCell ref="K12:K13"/>
    <mergeCell ref="A10:R10"/>
    <mergeCell ref="S11:T11"/>
    <mergeCell ref="I12:I13"/>
    <mergeCell ref="S22:S25"/>
    <mergeCell ref="T18:T21"/>
    <mergeCell ref="S18:S21"/>
    <mergeCell ref="A11:R11"/>
    <mergeCell ref="E12:E13"/>
    <mergeCell ref="F14:F17"/>
    <mergeCell ref="G14:G17"/>
    <mergeCell ref="E14:E17"/>
    <mergeCell ref="E18:E21"/>
    <mergeCell ref="F18:F21"/>
    <mergeCell ref="E22:E25"/>
    <mergeCell ref="B12:B13"/>
    <mergeCell ref="R12:R13"/>
    <mergeCell ref="G12:G13"/>
    <mergeCell ref="H12:H13"/>
    <mergeCell ref="P12:P13"/>
    <mergeCell ref="G22:G25"/>
    <mergeCell ref="D34:D37"/>
    <mergeCell ref="B30:B33"/>
    <mergeCell ref="C30:C33"/>
    <mergeCell ref="D30:D33"/>
    <mergeCell ref="A1:T1"/>
    <mergeCell ref="A2:T2"/>
    <mergeCell ref="A3:T3"/>
    <mergeCell ref="A4:T4"/>
    <mergeCell ref="S10:T10"/>
    <mergeCell ref="A22:A25"/>
    <mergeCell ref="F34:F37"/>
    <mergeCell ref="A5:M5"/>
    <mergeCell ref="A6:M6"/>
    <mergeCell ref="A7:M7"/>
    <mergeCell ref="A8:M8"/>
    <mergeCell ref="A9:M9"/>
    <mergeCell ref="A14:A17"/>
    <mergeCell ref="C18:C21"/>
    <mergeCell ref="G18:G21"/>
    <mergeCell ref="D22:D25"/>
    <mergeCell ref="B26:B29"/>
    <mergeCell ref="E26:E29"/>
    <mergeCell ref="D26:D29"/>
    <mergeCell ref="B22:B25"/>
    <mergeCell ref="C12:C13"/>
    <mergeCell ref="E34:E37"/>
    <mergeCell ref="B14:B17"/>
    <mergeCell ref="C14:C17"/>
    <mergeCell ref="D14:D17"/>
    <mergeCell ref="D18:D21"/>
    <mergeCell ref="A26:A29"/>
    <mergeCell ref="M12:M13"/>
    <mergeCell ref="N12:N13"/>
    <mergeCell ref="L12:L13"/>
    <mergeCell ref="A18:A21"/>
    <mergeCell ref="B18:B21"/>
    <mergeCell ref="C26:C29"/>
    <mergeCell ref="C22:C25"/>
    <mergeCell ref="F22:F25"/>
    <mergeCell ref="F26:F29"/>
    <mergeCell ref="A47:B47"/>
    <mergeCell ref="C47:E47"/>
    <mergeCell ref="G47:Q47"/>
    <mergeCell ref="A12:A13"/>
    <mergeCell ref="D12:D13"/>
    <mergeCell ref="A43:E43"/>
    <mergeCell ref="A44:E44"/>
    <mergeCell ref="A45:B45"/>
    <mergeCell ref="A39:T40"/>
    <mergeCell ref="G43:T43"/>
    <mergeCell ref="G45:Q45"/>
    <mergeCell ref="G46:Q46"/>
    <mergeCell ref="E30:E33"/>
    <mergeCell ref="F30:F33"/>
    <mergeCell ref="G34:G37"/>
    <mergeCell ref="A38:O38"/>
    <mergeCell ref="A34:A37"/>
    <mergeCell ref="B34:B37"/>
    <mergeCell ref="A30:A33"/>
    <mergeCell ref="C34:C37"/>
    <mergeCell ref="S30:S33"/>
    <mergeCell ref="G44:T44"/>
    <mergeCell ref="G30:G33"/>
    <mergeCell ref="S26:S29"/>
    <mergeCell ref="G26:G29"/>
    <mergeCell ref="S34:S37"/>
    <mergeCell ref="T34:T37"/>
    <mergeCell ref="T30:T33"/>
    <mergeCell ref="T26:T29"/>
    <mergeCell ref="G48:Q48"/>
    <mergeCell ref="R45:S45"/>
    <mergeCell ref="A48:B48"/>
    <mergeCell ref="C48:E48"/>
    <mergeCell ref="R47:S47"/>
    <mergeCell ref="C45:E45"/>
    <mergeCell ref="R48:S48"/>
    <mergeCell ref="A46:B46"/>
    <mergeCell ref="C46:E46"/>
    <mergeCell ref="R46:S46"/>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J37">
      <formula1>1</formula1>
    </dataValidation>
    <dataValidation type="whole" operator="greaterThanOrEqual" allowBlank="1" showInputMessage="1" showErrorMessage="1" sqref="N14:N37">
      <formula1>0</formula1>
    </dataValidation>
  </dataValidations>
  <printOptions horizontalCentered="1" verticalCentered="1"/>
  <pageMargins left="0.17" right="1.25" top="0.984251968503937" bottom="0.31496062992125984" header="0" footer="0"/>
  <pageSetup horizontalDpi="600" verticalDpi="600" orientation="landscape" paperSize="190" scale="65"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Juan Carlos</cp:lastModifiedBy>
  <cp:lastPrinted>2009-11-12T04:09:00Z</cp:lastPrinted>
  <dcterms:created xsi:type="dcterms:W3CDTF">2003-11-14T08:59:56Z</dcterms:created>
  <dcterms:modified xsi:type="dcterms:W3CDTF">2010-04-14T20:44:28Z</dcterms:modified>
  <cp:category/>
  <cp:version/>
  <cp:contentType/>
  <cp:contentStatus/>
</cp:coreProperties>
</file>